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xr:revisionPtr revIDLastSave="0" documentId="8_{D70E7033-CF18-4C76-B4ED-D333027F19F8}" xr6:coauthVersionLast="44" xr6:coauthVersionMax="44" xr10:uidLastSave="{00000000-0000-0000-0000-000000000000}"/>
  <bookViews>
    <workbookView xWindow="-120" yWindow="-120" windowWidth="29040" windowHeight="15840" activeTab="2" xr2:uid="{00000000-000D-0000-FFFF-FFFF00000000}"/>
  </bookViews>
  <sheets>
    <sheet name="Template" sheetId="9" r:id="rId1"/>
    <sheet name="Instructions" sheetId="7" r:id="rId2"/>
    <sheet name="Example" sheetId="10" r:id="rId3"/>
  </sheets>
  <definedNames>
    <definedName name="_Hlk38561442" localSheetId="1">Instructions!$A$8</definedName>
    <definedName name="Scenario">Template!$M$6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82" i="10" l="1"/>
  <c r="J182" i="10"/>
  <c r="D182" i="10"/>
  <c r="C182" i="10"/>
  <c r="M181" i="10"/>
  <c r="L181" i="10"/>
  <c r="J181" i="10"/>
  <c r="H181" i="10"/>
  <c r="M180" i="10"/>
  <c r="M182" i="10" s="1"/>
  <c r="L180" i="10"/>
  <c r="J180" i="10"/>
  <c r="H180" i="10"/>
  <c r="H182" i="10" s="1"/>
  <c r="M178" i="10"/>
  <c r="H178" i="10"/>
  <c r="D178" i="10"/>
  <c r="C178" i="10"/>
  <c r="M177" i="10"/>
  <c r="L177" i="10"/>
  <c r="J177" i="10"/>
  <c r="H177" i="10"/>
  <c r="M176" i="10"/>
  <c r="L176" i="10"/>
  <c r="J176" i="10"/>
  <c r="H176" i="10"/>
  <c r="M175" i="10"/>
  <c r="L175" i="10"/>
  <c r="L178" i="10" s="1"/>
  <c r="J175" i="10"/>
  <c r="J178" i="10" s="1"/>
  <c r="H175" i="10"/>
  <c r="L173" i="10"/>
  <c r="J173" i="10"/>
  <c r="D173" i="10"/>
  <c r="C173" i="10"/>
  <c r="M172" i="10"/>
  <c r="L172" i="10"/>
  <c r="J172" i="10"/>
  <c r="H172" i="10"/>
  <c r="M171" i="10"/>
  <c r="L171" i="10"/>
  <c r="J171" i="10"/>
  <c r="H171" i="10"/>
  <c r="M170" i="10"/>
  <c r="L170" i="10"/>
  <c r="J170" i="10"/>
  <c r="H170" i="10"/>
  <c r="M169" i="10"/>
  <c r="L169" i="10"/>
  <c r="J169" i="10"/>
  <c r="H169" i="10"/>
  <c r="M168" i="10"/>
  <c r="L168" i="10"/>
  <c r="J168" i="10"/>
  <c r="H168" i="10"/>
  <c r="M167" i="10"/>
  <c r="L167" i="10"/>
  <c r="J167" i="10"/>
  <c r="H167" i="10"/>
  <c r="M166" i="10"/>
  <c r="L166" i="10"/>
  <c r="J166" i="10"/>
  <c r="H166" i="10"/>
  <c r="M165" i="10"/>
  <c r="L165" i="10"/>
  <c r="J165" i="10"/>
  <c r="H165" i="10"/>
  <c r="M164" i="10"/>
  <c r="L164" i="10"/>
  <c r="J164" i="10"/>
  <c r="H164" i="10"/>
  <c r="M163" i="10"/>
  <c r="L163" i="10"/>
  <c r="J163" i="10"/>
  <c r="H163" i="10"/>
  <c r="H173" i="10" s="1"/>
  <c r="M160" i="10"/>
  <c r="H160" i="10"/>
  <c r="D160" i="10"/>
  <c r="C160" i="10"/>
  <c r="M159" i="10"/>
  <c r="L159" i="10"/>
  <c r="J159" i="10"/>
  <c r="H159" i="10"/>
  <c r="M158" i="10"/>
  <c r="L158" i="10"/>
  <c r="J158" i="10"/>
  <c r="H158" i="10"/>
  <c r="M157" i="10"/>
  <c r="L157" i="10"/>
  <c r="J157" i="10"/>
  <c r="H157" i="10"/>
  <c r="M156" i="10"/>
  <c r="L156" i="10"/>
  <c r="J156" i="10"/>
  <c r="H156" i="10"/>
  <c r="M155" i="10"/>
  <c r="L155" i="10"/>
  <c r="J155" i="10"/>
  <c r="H155" i="10"/>
  <c r="M154" i="10"/>
  <c r="L154" i="10"/>
  <c r="J154" i="10"/>
  <c r="H154" i="10"/>
  <c r="M153" i="10"/>
  <c r="L153" i="10"/>
  <c r="J153" i="10"/>
  <c r="H153" i="10"/>
  <c r="M152" i="10"/>
  <c r="L152" i="10"/>
  <c r="J152" i="10"/>
  <c r="H152" i="10"/>
  <c r="M151" i="10"/>
  <c r="L151" i="10"/>
  <c r="J151" i="10"/>
  <c r="H151" i="10"/>
  <c r="M150" i="10"/>
  <c r="L150" i="10"/>
  <c r="J150" i="10"/>
  <c r="H150" i="10"/>
  <c r="M149" i="10"/>
  <c r="L149" i="10"/>
  <c r="J149" i="10"/>
  <c r="H149" i="10"/>
  <c r="M148" i="10"/>
  <c r="L148" i="10"/>
  <c r="J148" i="10"/>
  <c r="H148" i="10"/>
  <c r="M147" i="10"/>
  <c r="L147" i="10"/>
  <c r="L160" i="10" s="1"/>
  <c r="J147" i="10"/>
  <c r="J160" i="10" s="1"/>
  <c r="H147" i="10"/>
  <c r="M144" i="10"/>
  <c r="H144" i="10"/>
  <c r="D144" i="10"/>
  <c r="C144" i="10"/>
  <c r="M143" i="10"/>
  <c r="L143" i="10"/>
  <c r="J143" i="10"/>
  <c r="H143" i="10"/>
  <c r="M142" i="10"/>
  <c r="L142" i="10"/>
  <c r="J142" i="10"/>
  <c r="H142" i="10"/>
  <c r="M141" i="10"/>
  <c r="L141" i="10"/>
  <c r="J141" i="10"/>
  <c r="H141" i="10"/>
  <c r="M140" i="10"/>
  <c r="L140" i="10"/>
  <c r="J140" i="10"/>
  <c r="H140" i="10"/>
  <c r="M139" i="10"/>
  <c r="L139" i="10"/>
  <c r="J139" i="10"/>
  <c r="H139" i="10"/>
  <c r="M138" i="10"/>
  <c r="L138" i="10"/>
  <c r="J138" i="10"/>
  <c r="H138" i="10"/>
  <c r="M137" i="10"/>
  <c r="L137" i="10"/>
  <c r="J137" i="10"/>
  <c r="H137" i="10"/>
  <c r="M136" i="10"/>
  <c r="L136" i="10"/>
  <c r="J136" i="10"/>
  <c r="H136" i="10"/>
  <c r="M135" i="10"/>
  <c r="L135" i="10"/>
  <c r="J135" i="10"/>
  <c r="H135" i="10"/>
  <c r="M134" i="10"/>
  <c r="L134" i="10"/>
  <c r="J134" i="10"/>
  <c r="H134" i="10"/>
  <c r="M133" i="10"/>
  <c r="L133" i="10"/>
  <c r="J133" i="10"/>
  <c r="J144" i="10" s="1"/>
  <c r="H133" i="10"/>
  <c r="L131" i="10"/>
  <c r="J131" i="10"/>
  <c r="D131" i="10"/>
  <c r="C131" i="10"/>
  <c r="C145" i="10" s="1"/>
  <c r="M130" i="10"/>
  <c r="L130" i="10"/>
  <c r="J130" i="10"/>
  <c r="H130" i="10"/>
  <c r="M129" i="10"/>
  <c r="L129" i="10"/>
  <c r="J129" i="10"/>
  <c r="H129" i="10"/>
  <c r="M128" i="10"/>
  <c r="L128" i="10"/>
  <c r="J128" i="10"/>
  <c r="H128" i="10"/>
  <c r="M127" i="10"/>
  <c r="L127" i="10"/>
  <c r="J127" i="10"/>
  <c r="H127" i="10"/>
  <c r="M126" i="10"/>
  <c r="L126" i="10"/>
  <c r="J126" i="10"/>
  <c r="H126" i="10"/>
  <c r="M125" i="10"/>
  <c r="M131" i="10" s="1"/>
  <c r="L125" i="10"/>
  <c r="J125" i="10"/>
  <c r="H125" i="10"/>
  <c r="H131" i="10" s="1"/>
  <c r="M123" i="10"/>
  <c r="M145" i="10" s="1"/>
  <c r="H123" i="10"/>
  <c r="H145" i="10" s="1"/>
  <c r="D123" i="10"/>
  <c r="D145" i="10" s="1"/>
  <c r="C123" i="10"/>
  <c r="M122" i="10"/>
  <c r="L122" i="10"/>
  <c r="J122" i="10"/>
  <c r="H122" i="10"/>
  <c r="M121" i="10"/>
  <c r="L121" i="10"/>
  <c r="J121" i="10"/>
  <c r="H121" i="10"/>
  <c r="M120" i="10"/>
  <c r="L120" i="10"/>
  <c r="J120" i="10"/>
  <c r="H120" i="10"/>
  <c r="M119" i="10"/>
  <c r="L119" i="10"/>
  <c r="J119" i="10"/>
  <c r="H119" i="10"/>
  <c r="M118" i="10"/>
  <c r="L118" i="10"/>
  <c r="J118" i="10"/>
  <c r="H118" i="10"/>
  <c r="M117" i="10"/>
  <c r="L117" i="10"/>
  <c r="J117" i="10"/>
  <c r="H117" i="10"/>
  <c r="M116" i="10"/>
  <c r="L116" i="10"/>
  <c r="J116" i="10"/>
  <c r="H116" i="10"/>
  <c r="M115" i="10"/>
  <c r="L115" i="10"/>
  <c r="J115" i="10"/>
  <c r="J123" i="10" s="1"/>
  <c r="J145" i="10" s="1"/>
  <c r="H115" i="10"/>
  <c r="M111" i="10"/>
  <c r="H111" i="10"/>
  <c r="D111" i="10"/>
  <c r="C111" i="10"/>
  <c r="M110" i="10"/>
  <c r="L110" i="10"/>
  <c r="J110" i="10"/>
  <c r="H110" i="10"/>
  <c r="M109" i="10"/>
  <c r="L109" i="10"/>
  <c r="J109" i="10"/>
  <c r="H109" i="10"/>
  <c r="M108" i="10"/>
  <c r="L108" i="10"/>
  <c r="J108" i="10"/>
  <c r="H108" i="10"/>
  <c r="M107" i="10"/>
  <c r="L107" i="10"/>
  <c r="J107" i="10"/>
  <c r="H107" i="10"/>
  <c r="M106" i="10"/>
  <c r="L106" i="10"/>
  <c r="J106" i="10"/>
  <c r="H106" i="10"/>
  <c r="M105" i="10"/>
  <c r="L105" i="10"/>
  <c r="J105" i="10"/>
  <c r="H105" i="10"/>
  <c r="M104" i="10"/>
  <c r="L104" i="10"/>
  <c r="J104" i="10"/>
  <c r="H104" i="10"/>
  <c r="M103" i="10"/>
  <c r="L103" i="10"/>
  <c r="L111" i="10" s="1"/>
  <c r="L112" i="10" s="1"/>
  <c r="J103" i="10"/>
  <c r="H103" i="10"/>
  <c r="L101" i="10"/>
  <c r="J101" i="10"/>
  <c r="D101" i="10"/>
  <c r="D112" i="10" s="1"/>
  <c r="D183" i="10" s="1"/>
  <c r="D4" i="10" s="1"/>
  <c r="C101" i="10"/>
  <c r="C112" i="10" s="1"/>
  <c r="C183" i="10" s="1"/>
  <c r="C4" i="10" s="1"/>
  <c r="L100" i="10"/>
  <c r="J100" i="10"/>
  <c r="H100" i="10"/>
  <c r="M100" i="10" s="1"/>
  <c r="L99" i="10"/>
  <c r="J99" i="10"/>
  <c r="H99" i="10"/>
  <c r="M99" i="10" s="1"/>
  <c r="L98" i="10"/>
  <c r="J98" i="10"/>
  <c r="H98" i="10"/>
  <c r="M98" i="10" s="1"/>
  <c r="L97" i="10"/>
  <c r="J97" i="10"/>
  <c r="H97" i="10"/>
  <c r="H101" i="10" s="1"/>
  <c r="H112" i="10" s="1"/>
  <c r="H183" i="10" s="1"/>
  <c r="E4" i="10" s="1"/>
  <c r="L91" i="10"/>
  <c r="D91" i="10"/>
  <c r="C91" i="10"/>
  <c r="L90" i="10"/>
  <c r="J90" i="10"/>
  <c r="H90" i="10"/>
  <c r="M90" i="10" s="1"/>
  <c r="L89" i="10"/>
  <c r="J89" i="10"/>
  <c r="H89" i="10"/>
  <c r="M89" i="10" s="1"/>
  <c r="L88" i="10"/>
  <c r="J88" i="10"/>
  <c r="H88" i="10"/>
  <c r="J86" i="10"/>
  <c r="H86" i="10"/>
  <c r="D86" i="10"/>
  <c r="C86" i="10"/>
  <c r="M85" i="10"/>
  <c r="L85" i="10"/>
  <c r="J85" i="10"/>
  <c r="H85" i="10"/>
  <c r="M84" i="10"/>
  <c r="L84" i="10"/>
  <c r="J84" i="10"/>
  <c r="H84" i="10"/>
  <c r="M83" i="10"/>
  <c r="L83" i="10"/>
  <c r="J83" i="10"/>
  <c r="H83" i="10"/>
  <c r="M82" i="10"/>
  <c r="M86" i="10" s="1"/>
  <c r="L82" i="10"/>
  <c r="L86" i="10" s="1"/>
  <c r="J82" i="10"/>
  <c r="H82" i="10"/>
  <c r="L80" i="10"/>
  <c r="D80" i="10"/>
  <c r="C80" i="10"/>
  <c r="L79" i="10"/>
  <c r="J79" i="10"/>
  <c r="J80" i="10" s="1"/>
  <c r="H79" i="10"/>
  <c r="J77" i="10"/>
  <c r="H77" i="10"/>
  <c r="D77" i="10"/>
  <c r="C77" i="10"/>
  <c r="M76" i="10"/>
  <c r="L76" i="10"/>
  <c r="J76" i="10"/>
  <c r="H76" i="10"/>
  <c r="M75" i="10"/>
  <c r="L75" i="10"/>
  <c r="J75" i="10"/>
  <c r="H75" i="10"/>
  <c r="M74" i="10"/>
  <c r="M77" i="10" s="1"/>
  <c r="L74" i="10"/>
  <c r="L77" i="10" s="1"/>
  <c r="J74" i="10"/>
  <c r="H74" i="10"/>
  <c r="L72" i="10"/>
  <c r="D72" i="10"/>
  <c r="C72" i="10"/>
  <c r="L71" i="10"/>
  <c r="J71" i="10"/>
  <c r="H71" i="10"/>
  <c r="M71" i="10" s="1"/>
  <c r="L70" i="10"/>
  <c r="J70" i="10"/>
  <c r="H70" i="10"/>
  <c r="M70" i="10" s="1"/>
  <c r="L69" i="10"/>
  <c r="J69" i="10"/>
  <c r="H69" i="10"/>
  <c r="M69" i="10" s="1"/>
  <c r="L68" i="10"/>
  <c r="J68" i="10"/>
  <c r="H68" i="10"/>
  <c r="J66" i="10"/>
  <c r="H66" i="10"/>
  <c r="D66" i="10"/>
  <c r="C66" i="10"/>
  <c r="M65" i="10"/>
  <c r="L65" i="10"/>
  <c r="J65" i="10"/>
  <c r="H65" i="10"/>
  <c r="M64" i="10"/>
  <c r="L64" i="10"/>
  <c r="J64" i="10"/>
  <c r="H64" i="10"/>
  <c r="M63" i="10"/>
  <c r="L63" i="10"/>
  <c r="J63" i="10"/>
  <c r="H63" i="10"/>
  <c r="M62" i="10"/>
  <c r="L62" i="10"/>
  <c r="J62" i="10"/>
  <c r="H62" i="10"/>
  <c r="M61" i="10"/>
  <c r="L61" i="10"/>
  <c r="J61" i="10"/>
  <c r="H61" i="10"/>
  <c r="M60" i="10"/>
  <c r="L60" i="10"/>
  <c r="J60" i="10"/>
  <c r="H60" i="10"/>
  <c r="M59" i="10"/>
  <c r="L59" i="10"/>
  <c r="J59" i="10"/>
  <c r="H59" i="10"/>
  <c r="M58" i="10"/>
  <c r="L58" i="10"/>
  <c r="J58" i="10"/>
  <c r="H58" i="10"/>
  <c r="M57" i="10"/>
  <c r="M66" i="10" s="1"/>
  <c r="L57" i="10"/>
  <c r="L66" i="10" s="1"/>
  <c r="J57" i="10"/>
  <c r="H57" i="10"/>
  <c r="J54" i="10"/>
  <c r="H54" i="10"/>
  <c r="D54" i="10"/>
  <c r="C54" i="10"/>
  <c r="L53" i="10"/>
  <c r="J53" i="10"/>
  <c r="H53" i="10"/>
  <c r="M52" i="10"/>
  <c r="M53" i="10" s="1"/>
  <c r="L52" i="10"/>
  <c r="L54" i="10" s="1"/>
  <c r="J52" i="10"/>
  <c r="H52" i="10"/>
  <c r="L50" i="10"/>
  <c r="D50" i="10"/>
  <c r="C50" i="10"/>
  <c r="L49" i="10"/>
  <c r="J49" i="10"/>
  <c r="H49" i="10"/>
  <c r="M49" i="10" s="1"/>
  <c r="L48" i="10"/>
  <c r="J48" i="10"/>
  <c r="H48" i="10"/>
  <c r="M48" i="10" s="1"/>
  <c r="L47" i="10"/>
  <c r="J47" i="10"/>
  <c r="H47" i="10"/>
  <c r="J45" i="10"/>
  <c r="D45" i="10"/>
  <c r="C45" i="10"/>
  <c r="C55" i="10" s="1"/>
  <c r="L44" i="10"/>
  <c r="J44" i="10"/>
  <c r="H44" i="10"/>
  <c r="L43" i="10"/>
  <c r="J43" i="10"/>
  <c r="H43" i="10"/>
  <c r="M43" i="10" s="1"/>
  <c r="L42" i="10"/>
  <c r="J42" i="10"/>
  <c r="H42" i="10"/>
  <c r="M42" i="10" s="1"/>
  <c r="L41" i="10"/>
  <c r="L45" i="10" s="1"/>
  <c r="J41" i="10"/>
  <c r="H41" i="10"/>
  <c r="M41" i="10" s="1"/>
  <c r="D39" i="10"/>
  <c r="D55" i="10" s="1"/>
  <c r="C39" i="10"/>
  <c r="L38" i="10"/>
  <c r="J38" i="10"/>
  <c r="H38" i="10"/>
  <c r="L37" i="10"/>
  <c r="J37" i="10"/>
  <c r="H37" i="10"/>
  <c r="M37" i="10" s="1"/>
  <c r="L36" i="10"/>
  <c r="J36" i="10"/>
  <c r="H36" i="10"/>
  <c r="M36" i="10" s="1"/>
  <c r="L35" i="10"/>
  <c r="L39" i="10" s="1"/>
  <c r="L55" i="10" s="1"/>
  <c r="J35" i="10"/>
  <c r="J39" i="10" s="1"/>
  <c r="H35" i="10"/>
  <c r="M35" i="10" s="1"/>
  <c r="D32" i="10"/>
  <c r="C32" i="10"/>
  <c r="L31" i="10"/>
  <c r="L32" i="10" s="1"/>
  <c r="J31" i="10"/>
  <c r="H31" i="10"/>
  <c r="M31" i="10" s="1"/>
  <c r="L30" i="10"/>
  <c r="J30" i="10"/>
  <c r="H30" i="10"/>
  <c r="M30" i="10" s="1"/>
  <c r="L29" i="10"/>
  <c r="J29" i="10"/>
  <c r="H29" i="10"/>
  <c r="M29" i="10" s="1"/>
  <c r="M32" i="10" s="1"/>
  <c r="L27" i="10"/>
  <c r="J27" i="10"/>
  <c r="D27" i="10"/>
  <c r="C27" i="10"/>
  <c r="L26" i="10"/>
  <c r="J26" i="10"/>
  <c r="H26" i="10"/>
  <c r="M26" i="10" s="1"/>
  <c r="L25" i="10"/>
  <c r="J25" i="10"/>
  <c r="H25" i="10"/>
  <c r="M25" i="10" s="1"/>
  <c r="L24" i="10"/>
  <c r="J24" i="10"/>
  <c r="H24" i="10"/>
  <c r="M24" i="10" s="1"/>
  <c r="D22" i="10"/>
  <c r="C22" i="10"/>
  <c r="L21" i="10"/>
  <c r="L22" i="10" s="1"/>
  <c r="J21" i="10"/>
  <c r="J22" i="10" s="1"/>
  <c r="H21" i="10"/>
  <c r="M21" i="10" s="1"/>
  <c r="M22" i="10" s="1"/>
  <c r="J19" i="10"/>
  <c r="H19" i="10"/>
  <c r="D19" i="10"/>
  <c r="D33" i="10" s="1"/>
  <c r="C19" i="10"/>
  <c r="C33" i="10" s="1"/>
  <c r="M18" i="10"/>
  <c r="L18" i="10"/>
  <c r="J18" i="10"/>
  <c r="H18" i="10"/>
  <c r="M17" i="10"/>
  <c r="L17" i="10"/>
  <c r="J17" i="10"/>
  <c r="H17" i="10"/>
  <c r="M16" i="10"/>
  <c r="L16" i="10"/>
  <c r="J16" i="10"/>
  <c r="H16" i="10"/>
  <c r="M15" i="10"/>
  <c r="L15" i="10"/>
  <c r="J15" i="10"/>
  <c r="H15" i="10"/>
  <c r="M14" i="10"/>
  <c r="L14" i="10"/>
  <c r="J14" i="10"/>
  <c r="H14" i="10"/>
  <c r="M13" i="10"/>
  <c r="L13" i="10"/>
  <c r="J13" i="10"/>
  <c r="H13" i="10"/>
  <c r="M12" i="10"/>
  <c r="L12" i="10"/>
  <c r="J12" i="10"/>
  <c r="H12" i="10"/>
  <c r="M11" i="10"/>
  <c r="L11" i="10"/>
  <c r="J11" i="10"/>
  <c r="H11" i="10"/>
  <c r="M10" i="10"/>
  <c r="M19" i="10" s="1"/>
  <c r="L10" i="10"/>
  <c r="L19" i="10" s="1"/>
  <c r="L33" i="10" s="1"/>
  <c r="L92" i="10" s="1"/>
  <c r="J10" i="10"/>
  <c r="H10" i="10"/>
  <c r="G3" i="10" l="1"/>
  <c r="M45" i="10"/>
  <c r="M44" i="10"/>
  <c r="C92" i="10"/>
  <c r="J33" i="10"/>
  <c r="M27" i="10"/>
  <c r="D92" i="10"/>
  <c r="H32" i="10"/>
  <c r="M88" i="10"/>
  <c r="M91" i="10" s="1"/>
  <c r="H91" i="10"/>
  <c r="M47" i="10"/>
  <c r="M50" i="10" s="1"/>
  <c r="H50" i="10"/>
  <c r="H39" i="10"/>
  <c r="H55" i="10" s="1"/>
  <c r="M68" i="10"/>
  <c r="M72" i="10" s="1"/>
  <c r="H72" i="10"/>
  <c r="M79" i="10"/>
  <c r="M80" i="10" s="1"/>
  <c r="H80" i="10"/>
  <c r="J91" i="10"/>
  <c r="J111" i="10"/>
  <c r="J112" i="10" s="1"/>
  <c r="J183" i="10" s="1"/>
  <c r="F4" i="10" s="1"/>
  <c r="L123" i="10"/>
  <c r="L144" i="10"/>
  <c r="M173" i="10"/>
  <c r="H27" i="10"/>
  <c r="H45" i="10"/>
  <c r="J72" i="10"/>
  <c r="M54" i="10"/>
  <c r="H22" i="10"/>
  <c r="H33" i="10" s="1"/>
  <c r="J50" i="10"/>
  <c r="J55" i="10" s="1"/>
  <c r="M33" i="10"/>
  <c r="J32" i="10"/>
  <c r="M38" i="10"/>
  <c r="M39" i="10"/>
  <c r="M97" i="10"/>
  <c r="M101" i="10" s="1"/>
  <c r="M112" i="10" s="1"/>
  <c r="M183" i="10" s="1"/>
  <c r="N183" i="10" s="1"/>
  <c r="D101" i="9"/>
  <c r="D45" i="9"/>
  <c r="D39" i="9"/>
  <c r="C39" i="9"/>
  <c r="D32" i="9"/>
  <c r="C45" i="9"/>
  <c r="J92" i="10" l="1"/>
  <c r="H92" i="10"/>
  <c r="M92" i="10"/>
  <c r="M55" i="10"/>
  <c r="L145" i="10"/>
  <c r="L183" i="10" s="1"/>
  <c r="C184" i="10"/>
  <c r="C3" i="10"/>
  <c r="C5" i="10" s="1"/>
  <c r="D184" i="10"/>
  <c r="D3" i="10"/>
  <c r="D5" i="10" s="1"/>
  <c r="D182" i="9"/>
  <c r="D178" i="9"/>
  <c r="D173" i="9"/>
  <c r="D160" i="9"/>
  <c r="D144" i="9"/>
  <c r="D131" i="9"/>
  <c r="D123" i="9"/>
  <c r="D111" i="9"/>
  <c r="D91" i="9"/>
  <c r="D86" i="9"/>
  <c r="D80" i="9"/>
  <c r="D77" i="9"/>
  <c r="D72" i="9"/>
  <c r="D66" i="9"/>
  <c r="D54" i="9"/>
  <c r="D50" i="9"/>
  <c r="D27" i="9"/>
  <c r="D22" i="9"/>
  <c r="D19" i="9"/>
  <c r="G4" i="10" l="1"/>
  <c r="G5" i="10" s="1"/>
  <c r="L184" i="10"/>
  <c r="E3" i="10"/>
  <c r="H184" i="10"/>
  <c r="G6" i="10"/>
  <c r="M184" i="10"/>
  <c r="N92" i="10"/>
  <c r="F3" i="10"/>
  <c r="J184" i="10"/>
  <c r="D55" i="9"/>
  <c r="D112" i="9"/>
  <c r="D145" i="9"/>
  <c r="D33" i="9"/>
  <c r="D92" i="9" s="1"/>
  <c r="L181" i="9"/>
  <c r="J181" i="9"/>
  <c r="H181" i="9"/>
  <c r="L180" i="9"/>
  <c r="J180" i="9"/>
  <c r="H180" i="9"/>
  <c r="L177" i="9"/>
  <c r="J177" i="9"/>
  <c r="H177" i="9"/>
  <c r="L176" i="9"/>
  <c r="J176" i="9"/>
  <c r="H176" i="9"/>
  <c r="L175" i="9"/>
  <c r="J175" i="9"/>
  <c r="H175" i="9"/>
  <c r="L172" i="9"/>
  <c r="J172" i="9"/>
  <c r="H172" i="9"/>
  <c r="L171" i="9"/>
  <c r="J171" i="9"/>
  <c r="H171" i="9"/>
  <c r="L170" i="9"/>
  <c r="J170" i="9"/>
  <c r="H170" i="9"/>
  <c r="L169" i="9"/>
  <c r="J169" i="9"/>
  <c r="H169" i="9"/>
  <c r="L168" i="9"/>
  <c r="J168" i="9"/>
  <c r="H168" i="9"/>
  <c r="L166" i="9"/>
  <c r="J166" i="9"/>
  <c r="H166" i="9"/>
  <c r="L165" i="9"/>
  <c r="J165" i="9"/>
  <c r="H165" i="9"/>
  <c r="L164" i="9"/>
  <c r="J164" i="9"/>
  <c r="H164" i="9"/>
  <c r="L163" i="9"/>
  <c r="J163" i="9"/>
  <c r="H163" i="9"/>
  <c r="L159" i="9"/>
  <c r="J159" i="9"/>
  <c r="H159" i="9"/>
  <c r="M159" i="9" s="1"/>
  <c r="L158" i="9"/>
  <c r="J158" i="9"/>
  <c r="H158" i="9"/>
  <c r="M158" i="9" s="1"/>
  <c r="L157" i="9"/>
  <c r="J157" i="9"/>
  <c r="H157" i="9"/>
  <c r="M157" i="9" s="1"/>
  <c r="L156" i="9"/>
  <c r="J156" i="9"/>
  <c r="H156" i="9"/>
  <c r="L155" i="9"/>
  <c r="J155" i="9"/>
  <c r="H155" i="9"/>
  <c r="L154" i="9"/>
  <c r="J154" i="9"/>
  <c r="H154" i="9"/>
  <c r="L153" i="9"/>
  <c r="J153" i="9"/>
  <c r="H153" i="9"/>
  <c r="L152" i="9"/>
  <c r="J152" i="9"/>
  <c r="H152" i="9"/>
  <c r="M152" i="9" s="1"/>
  <c r="M151" i="9"/>
  <c r="L151" i="9"/>
  <c r="J151" i="9"/>
  <c r="H151" i="9"/>
  <c r="L150" i="9"/>
  <c r="J150" i="9"/>
  <c r="H150" i="9"/>
  <c r="L149" i="9"/>
  <c r="J149" i="9"/>
  <c r="H149" i="9"/>
  <c r="L148" i="9"/>
  <c r="J148" i="9"/>
  <c r="H148" i="9"/>
  <c r="L147" i="9"/>
  <c r="J147" i="9"/>
  <c r="H147" i="9"/>
  <c r="L143" i="9"/>
  <c r="J143" i="9"/>
  <c r="M143" i="9" s="1"/>
  <c r="H143" i="9"/>
  <c r="L142" i="9"/>
  <c r="J142" i="9"/>
  <c r="H142" i="9"/>
  <c r="L141" i="9"/>
  <c r="J141" i="9"/>
  <c r="H141" i="9"/>
  <c r="L140" i="9"/>
  <c r="J140" i="9"/>
  <c r="H140" i="9"/>
  <c r="L139" i="9"/>
  <c r="J139" i="9"/>
  <c r="H139" i="9"/>
  <c r="L138" i="9"/>
  <c r="J138" i="9"/>
  <c r="H138" i="9"/>
  <c r="L137" i="9"/>
  <c r="J137" i="9"/>
  <c r="H137" i="9"/>
  <c r="M137" i="9" s="1"/>
  <c r="L136" i="9"/>
  <c r="J136" i="9"/>
  <c r="H136" i="9"/>
  <c r="M136" i="9" s="1"/>
  <c r="L135" i="9"/>
  <c r="J135" i="9"/>
  <c r="H135" i="9"/>
  <c r="M135" i="9" s="1"/>
  <c r="L134" i="9"/>
  <c r="J134" i="9"/>
  <c r="H134" i="9"/>
  <c r="M134" i="9" s="1"/>
  <c r="L133" i="9"/>
  <c r="J133" i="9"/>
  <c r="H133" i="9"/>
  <c r="M133" i="9" s="1"/>
  <c r="L130" i="9"/>
  <c r="J130" i="9"/>
  <c r="H130" i="9"/>
  <c r="M130" i="9" s="1"/>
  <c r="L129" i="9"/>
  <c r="J129" i="9"/>
  <c r="H129" i="9"/>
  <c r="M129" i="9" s="1"/>
  <c r="L128" i="9"/>
  <c r="J128" i="9"/>
  <c r="H128" i="9"/>
  <c r="M128" i="9" s="1"/>
  <c r="L127" i="9"/>
  <c r="J127" i="9"/>
  <c r="H127" i="9"/>
  <c r="L126" i="9"/>
  <c r="J126" i="9"/>
  <c r="H126" i="9"/>
  <c r="L125" i="9"/>
  <c r="J125" i="9"/>
  <c r="H125" i="9"/>
  <c r="L122" i="9"/>
  <c r="J122" i="9"/>
  <c r="H122" i="9"/>
  <c r="L121" i="9"/>
  <c r="J121" i="9"/>
  <c r="H121" i="9"/>
  <c r="L120" i="9"/>
  <c r="J120" i="9"/>
  <c r="H120" i="9"/>
  <c r="L119" i="9"/>
  <c r="J119" i="9"/>
  <c r="M119" i="9" s="1"/>
  <c r="H119" i="9"/>
  <c r="L118" i="9"/>
  <c r="J118" i="9"/>
  <c r="H118" i="9"/>
  <c r="L117" i="9"/>
  <c r="J117" i="9"/>
  <c r="H117" i="9"/>
  <c r="L116" i="9"/>
  <c r="J116" i="9"/>
  <c r="H116" i="9"/>
  <c r="L115" i="9"/>
  <c r="J115" i="9"/>
  <c r="M115" i="9" s="1"/>
  <c r="H115" i="9"/>
  <c r="L110" i="9"/>
  <c r="J110" i="9"/>
  <c r="H110" i="9"/>
  <c r="L109" i="9"/>
  <c r="J109" i="9"/>
  <c r="H109" i="9"/>
  <c r="M109" i="9" s="1"/>
  <c r="L108" i="9"/>
  <c r="J108" i="9"/>
  <c r="H108" i="9"/>
  <c r="M108" i="9" s="1"/>
  <c r="L107" i="9"/>
  <c r="J107" i="9"/>
  <c r="H107" i="9"/>
  <c r="L106" i="9"/>
  <c r="J106" i="9"/>
  <c r="H106" i="9"/>
  <c r="L105" i="9"/>
  <c r="J105" i="9"/>
  <c r="H105" i="9"/>
  <c r="L104" i="9"/>
  <c r="J104" i="9"/>
  <c r="H104" i="9"/>
  <c r="L103" i="9"/>
  <c r="J103" i="9"/>
  <c r="H103" i="9"/>
  <c r="L100" i="9"/>
  <c r="J100" i="9"/>
  <c r="H100" i="9"/>
  <c r="L99" i="9"/>
  <c r="J99" i="9"/>
  <c r="M99" i="9" s="1"/>
  <c r="H99" i="9"/>
  <c r="L98" i="9"/>
  <c r="J98" i="9"/>
  <c r="H98" i="9"/>
  <c r="L97" i="9"/>
  <c r="J97" i="9"/>
  <c r="H97" i="9"/>
  <c r="L53" i="9"/>
  <c r="J53" i="9"/>
  <c r="H53" i="9"/>
  <c r="L44" i="9"/>
  <c r="J44" i="9"/>
  <c r="H44" i="9"/>
  <c r="H43" i="9"/>
  <c r="L38" i="9"/>
  <c r="J38" i="9"/>
  <c r="J37" i="9"/>
  <c r="H38" i="9"/>
  <c r="H37" i="9"/>
  <c r="L68" i="9"/>
  <c r="L90" i="9"/>
  <c r="J90" i="9"/>
  <c r="H90" i="9"/>
  <c r="L89" i="9"/>
  <c r="J89" i="9"/>
  <c r="H89" i="9"/>
  <c r="L88" i="9"/>
  <c r="J88" i="9"/>
  <c r="H88" i="9"/>
  <c r="L85" i="9"/>
  <c r="J85" i="9"/>
  <c r="H85" i="9"/>
  <c r="L84" i="9"/>
  <c r="J84" i="9"/>
  <c r="H84" i="9"/>
  <c r="L83" i="9"/>
  <c r="J83" i="9"/>
  <c r="H83" i="9"/>
  <c r="L82" i="9"/>
  <c r="J82" i="9"/>
  <c r="M82" i="9" s="1"/>
  <c r="H82" i="9"/>
  <c r="L79" i="9"/>
  <c r="L80" i="9" s="1"/>
  <c r="J79" i="9"/>
  <c r="H79" i="9"/>
  <c r="H80" i="9" s="1"/>
  <c r="L76" i="9"/>
  <c r="J76" i="9"/>
  <c r="H76" i="9"/>
  <c r="L75" i="9"/>
  <c r="J75" i="9"/>
  <c r="H75" i="9"/>
  <c r="L74" i="9"/>
  <c r="J74" i="9"/>
  <c r="M74" i="9" s="1"/>
  <c r="H74" i="9"/>
  <c r="L71" i="9"/>
  <c r="J71" i="9"/>
  <c r="H71" i="9"/>
  <c r="L70" i="9"/>
  <c r="J70" i="9"/>
  <c r="H70" i="9"/>
  <c r="M69" i="9"/>
  <c r="L69" i="9"/>
  <c r="J69" i="9"/>
  <c r="H69" i="9"/>
  <c r="J68" i="9"/>
  <c r="M68" i="9" s="1"/>
  <c r="H68" i="9"/>
  <c r="L65" i="9"/>
  <c r="J65" i="9"/>
  <c r="H65" i="9"/>
  <c r="L64" i="9"/>
  <c r="J64" i="9"/>
  <c r="H64" i="9"/>
  <c r="L63" i="9"/>
  <c r="J63" i="9"/>
  <c r="H63" i="9"/>
  <c r="L62" i="9"/>
  <c r="J62" i="9"/>
  <c r="H62" i="9"/>
  <c r="L61" i="9"/>
  <c r="J61" i="9"/>
  <c r="H61" i="9"/>
  <c r="L60" i="9"/>
  <c r="J60" i="9"/>
  <c r="H60" i="9"/>
  <c r="L59" i="9"/>
  <c r="J59" i="9"/>
  <c r="H59" i="9"/>
  <c r="L58" i="9"/>
  <c r="J58" i="9"/>
  <c r="H58" i="9"/>
  <c r="L57" i="9"/>
  <c r="J57" i="9"/>
  <c r="H57" i="9"/>
  <c r="L52" i="9"/>
  <c r="J52" i="9"/>
  <c r="H52" i="9"/>
  <c r="L49" i="9"/>
  <c r="J49" i="9"/>
  <c r="H49" i="9"/>
  <c r="L48" i="9"/>
  <c r="J48" i="9"/>
  <c r="H48" i="9"/>
  <c r="L47" i="9"/>
  <c r="J47" i="9"/>
  <c r="H47" i="9"/>
  <c r="L43" i="9"/>
  <c r="J43" i="9"/>
  <c r="M43" i="9" s="1"/>
  <c r="L42" i="9"/>
  <c r="J42" i="9"/>
  <c r="H42" i="9"/>
  <c r="L41" i="9"/>
  <c r="J41" i="9"/>
  <c r="H41" i="9"/>
  <c r="L37" i="9"/>
  <c r="L36" i="9"/>
  <c r="J36" i="9"/>
  <c r="H36" i="9"/>
  <c r="L35" i="9"/>
  <c r="J35" i="9"/>
  <c r="H35" i="9"/>
  <c r="L31" i="9"/>
  <c r="J31" i="9"/>
  <c r="H31" i="9"/>
  <c r="L30" i="9"/>
  <c r="J30" i="9"/>
  <c r="H30" i="9"/>
  <c r="L29" i="9"/>
  <c r="J29" i="9"/>
  <c r="H29" i="9"/>
  <c r="L26" i="9"/>
  <c r="J26" i="9"/>
  <c r="H26" i="9"/>
  <c r="L25" i="9"/>
  <c r="J25" i="9"/>
  <c r="H25" i="9"/>
  <c r="L24" i="9"/>
  <c r="J24" i="9"/>
  <c r="H24" i="9"/>
  <c r="L21" i="9"/>
  <c r="L22" i="9" s="1"/>
  <c r="J21" i="9"/>
  <c r="J22" i="9" s="1"/>
  <c r="H21" i="9"/>
  <c r="H22" i="9" s="1"/>
  <c r="L18" i="9"/>
  <c r="J18" i="9"/>
  <c r="H18" i="9"/>
  <c r="L17" i="9"/>
  <c r="J17" i="9"/>
  <c r="H17" i="9"/>
  <c r="L16" i="9"/>
  <c r="J16" i="9"/>
  <c r="H16" i="9"/>
  <c r="L15" i="9"/>
  <c r="J15" i="9"/>
  <c r="H15" i="9"/>
  <c r="L14" i="9"/>
  <c r="J14" i="9"/>
  <c r="H14" i="9"/>
  <c r="L13" i="9"/>
  <c r="J13" i="9"/>
  <c r="H13" i="9"/>
  <c r="L12" i="9"/>
  <c r="J12" i="9"/>
  <c r="H12" i="9"/>
  <c r="L11" i="9"/>
  <c r="J11" i="9"/>
  <c r="H11" i="9"/>
  <c r="L10" i="9"/>
  <c r="J10" i="9"/>
  <c r="H10" i="9"/>
  <c r="C178" i="9"/>
  <c r="C144" i="9"/>
  <c r="C91" i="9"/>
  <c r="C86" i="9"/>
  <c r="C19" i="9"/>
  <c r="C182" i="9"/>
  <c r="C173" i="9"/>
  <c r="C160" i="9"/>
  <c r="C131" i="9"/>
  <c r="C123" i="9"/>
  <c r="C111" i="9"/>
  <c r="C101" i="9"/>
  <c r="C80" i="9"/>
  <c r="C77" i="9"/>
  <c r="C72" i="9"/>
  <c r="C66" i="9"/>
  <c r="C54" i="9"/>
  <c r="C50" i="9"/>
  <c r="C27" i="9"/>
  <c r="C32" i="9"/>
  <c r="C22" i="9"/>
  <c r="E6" i="10" l="1"/>
  <c r="E5" i="10"/>
  <c r="F5" i="10"/>
  <c r="F6" i="10"/>
  <c r="M170" i="9"/>
  <c r="M166" i="9"/>
  <c r="D183" i="9"/>
  <c r="D184" i="9" s="1"/>
  <c r="M30" i="9"/>
  <c r="M88" i="9"/>
  <c r="M176" i="9"/>
  <c r="M150" i="9"/>
  <c r="M156" i="9"/>
  <c r="M58" i="9"/>
  <c r="M62" i="9"/>
  <c r="M48" i="9"/>
  <c r="M42" i="9"/>
  <c r="M105" i="9"/>
  <c r="M139" i="9"/>
  <c r="M24" i="9"/>
  <c r="M16" i="9"/>
  <c r="M15" i="9"/>
  <c r="M79" i="9"/>
  <c r="M80" i="9" s="1"/>
  <c r="M85" i="9"/>
  <c r="M98" i="9"/>
  <c r="M104" i="9"/>
  <c r="M110" i="9"/>
  <c r="M118" i="9"/>
  <c r="M122" i="9"/>
  <c r="M138" i="9"/>
  <c r="M142" i="9"/>
  <c r="M149" i="9"/>
  <c r="M155" i="9"/>
  <c r="M165" i="9"/>
  <c r="M169" i="9"/>
  <c r="M175" i="9"/>
  <c r="H182" i="9"/>
  <c r="M181" i="9"/>
  <c r="M57" i="9"/>
  <c r="M71" i="9"/>
  <c r="M60" i="9"/>
  <c r="M70" i="9"/>
  <c r="M76" i="9"/>
  <c r="M77" i="9" s="1"/>
  <c r="M84" i="9"/>
  <c r="M90" i="9"/>
  <c r="M97" i="9"/>
  <c r="M141" i="9"/>
  <c r="M148" i="9"/>
  <c r="M154" i="9"/>
  <c r="M164" i="9"/>
  <c r="M168" i="9"/>
  <c r="M172" i="9"/>
  <c r="J182" i="9"/>
  <c r="M29" i="9"/>
  <c r="M36" i="9"/>
  <c r="M38" i="9" s="1"/>
  <c r="M39" i="9" s="1"/>
  <c r="M47" i="9"/>
  <c r="M61" i="9"/>
  <c r="M65" i="9"/>
  <c r="M14" i="9"/>
  <c r="M18" i="9"/>
  <c r="M26" i="9"/>
  <c r="M35" i="9"/>
  <c r="M52" i="9"/>
  <c r="M53" i="9" s="1"/>
  <c r="M64" i="9"/>
  <c r="M107" i="9"/>
  <c r="M117" i="9"/>
  <c r="M121" i="9"/>
  <c r="M127" i="9"/>
  <c r="H160" i="9"/>
  <c r="M13" i="9"/>
  <c r="M17" i="9"/>
  <c r="M25" i="9"/>
  <c r="M31" i="9"/>
  <c r="M49" i="9"/>
  <c r="M59" i="9"/>
  <c r="M63" i="9"/>
  <c r="H77" i="9"/>
  <c r="M75" i="9"/>
  <c r="H91" i="9"/>
  <c r="M89" i="9"/>
  <c r="M91" i="9" s="1"/>
  <c r="M37" i="9"/>
  <c r="M100" i="9"/>
  <c r="M106" i="9"/>
  <c r="M116" i="9"/>
  <c r="M120" i="9"/>
  <c r="M126" i="9"/>
  <c r="M140" i="9"/>
  <c r="M147" i="9"/>
  <c r="M153" i="9"/>
  <c r="M163" i="9"/>
  <c r="M171" i="9"/>
  <c r="M177" i="9"/>
  <c r="L182" i="9"/>
  <c r="M12" i="9"/>
  <c r="M11" i="9"/>
  <c r="J45" i="9"/>
  <c r="M180" i="9"/>
  <c r="M182" i="9" s="1"/>
  <c r="L54" i="9"/>
  <c r="L178" i="9"/>
  <c r="H178" i="9"/>
  <c r="J178" i="9"/>
  <c r="L173" i="9"/>
  <c r="H173" i="9"/>
  <c r="J173" i="9"/>
  <c r="J160" i="9"/>
  <c r="L160" i="9"/>
  <c r="H144" i="9"/>
  <c r="J144" i="9"/>
  <c r="L144" i="9"/>
  <c r="J131" i="9"/>
  <c r="L131" i="9"/>
  <c r="H131" i="9"/>
  <c r="M125" i="9"/>
  <c r="H123" i="9"/>
  <c r="L123" i="9"/>
  <c r="J123" i="9"/>
  <c r="H111" i="9"/>
  <c r="J111" i="9"/>
  <c r="L111" i="9"/>
  <c r="M103" i="9"/>
  <c r="H101" i="9"/>
  <c r="H112" i="9" s="1"/>
  <c r="L101" i="9"/>
  <c r="H86" i="9"/>
  <c r="J72" i="9"/>
  <c r="L72" i="9"/>
  <c r="H66" i="9"/>
  <c r="H50" i="9"/>
  <c r="M41" i="9"/>
  <c r="J101" i="9"/>
  <c r="M10" i="9"/>
  <c r="J50" i="9"/>
  <c r="H27" i="9"/>
  <c r="L50" i="9"/>
  <c r="H54" i="9"/>
  <c r="L66" i="9"/>
  <c r="L77" i="9"/>
  <c r="L86" i="9"/>
  <c r="L91" i="9"/>
  <c r="J91" i="9"/>
  <c r="H72" i="9"/>
  <c r="J86" i="9"/>
  <c r="J66" i="9"/>
  <c r="J77" i="9"/>
  <c r="J80" i="9"/>
  <c r="M21" i="9"/>
  <c r="M22" i="9" s="1"/>
  <c r="J19" i="9"/>
  <c r="J27" i="9"/>
  <c r="H32" i="9"/>
  <c r="H45" i="9"/>
  <c r="J54" i="9"/>
  <c r="L27" i="9"/>
  <c r="M27" i="9"/>
  <c r="H39" i="9"/>
  <c r="M83" i="9"/>
  <c r="M86" i="9" s="1"/>
  <c r="L39" i="9"/>
  <c r="L19" i="9"/>
  <c r="L32" i="9"/>
  <c r="J39" i="9"/>
  <c r="L45" i="9"/>
  <c r="J32" i="9"/>
  <c r="H19" i="9"/>
  <c r="C33" i="9"/>
  <c r="C145" i="9"/>
  <c r="C55" i="9"/>
  <c r="C112" i="9"/>
  <c r="M178" i="9" l="1"/>
  <c r="M160" i="9"/>
  <c r="M144" i="9"/>
  <c r="M66" i="9"/>
  <c r="M54" i="9"/>
  <c r="M50" i="9"/>
  <c r="M55" i="9" s="1"/>
  <c r="M44" i="9"/>
  <c r="M45" i="9" s="1"/>
  <c r="M173" i="9"/>
  <c r="M72" i="9"/>
  <c r="M32" i="9"/>
  <c r="M101" i="9"/>
  <c r="M123" i="9"/>
  <c r="M131" i="9"/>
  <c r="M111" i="9"/>
  <c r="M19" i="9"/>
  <c r="M33" i="9" s="1"/>
  <c r="L145" i="9"/>
  <c r="J145" i="9"/>
  <c r="H145" i="9"/>
  <c r="H183" i="9" s="1"/>
  <c r="E4" i="9" s="1"/>
  <c r="L112" i="9"/>
  <c r="J112" i="9"/>
  <c r="J33" i="9"/>
  <c r="H33" i="9"/>
  <c r="L33" i="9"/>
  <c r="H55" i="9"/>
  <c r="L55" i="9"/>
  <c r="J55" i="9"/>
  <c r="C183" i="9"/>
  <c r="C4" i="9" s="1"/>
  <c r="D4" i="9"/>
  <c r="C92" i="9"/>
  <c r="C3" i="9" s="1"/>
  <c r="M112" i="9" l="1"/>
  <c r="M145" i="9"/>
  <c r="L183" i="9"/>
  <c r="G4" i="9" s="1"/>
  <c r="J183" i="9"/>
  <c r="F4" i="9" s="1"/>
  <c r="L92" i="9"/>
  <c r="J92" i="9"/>
  <c r="F3" i="9" s="1"/>
  <c r="H92" i="9"/>
  <c r="H184" i="9" s="1"/>
  <c r="D3" i="9"/>
  <c r="D5" i="9" s="1"/>
  <c r="M92" i="9"/>
  <c r="C5" i="9"/>
  <c r="M183" i="9" l="1"/>
  <c r="N183" i="9" s="1"/>
  <c r="L184" i="9"/>
  <c r="F5" i="9"/>
  <c r="J184" i="9"/>
  <c r="G3" i="9"/>
  <c r="G5" i="9" s="1"/>
  <c r="E3" i="9"/>
  <c r="F6" i="9"/>
  <c r="N92" i="9"/>
  <c r="E5" i="9" l="1"/>
  <c r="E6" i="9"/>
  <c r="M184" i="9"/>
  <c r="G6" i="9"/>
  <c r="C184" i="9"/>
</calcChain>
</file>

<file path=xl/sharedStrings.xml><?xml version="1.0" encoding="utf-8"?>
<sst xmlns="http://schemas.openxmlformats.org/spreadsheetml/2006/main" count="564" uniqueCount="220">
  <si>
    <t>$ Change</t>
  </si>
  <si>
    <t>Revenues</t>
  </si>
  <si>
    <t>Scenario 1</t>
  </si>
  <si>
    <t>Scenario 2</t>
  </si>
  <si>
    <t>Scenario 3</t>
  </si>
  <si>
    <t>Adjusted 1</t>
  </si>
  <si>
    <t>Adjusted 2</t>
  </si>
  <si>
    <t>Expenditures</t>
  </si>
  <si>
    <t xml:space="preserve"> </t>
  </si>
  <si>
    <t>Surplus/(Deficit)</t>
  </si>
  <si>
    <t>FY 2021 Working Draft</t>
  </si>
  <si>
    <t>LICENSES AND PERMITS</t>
  </si>
  <si>
    <t>CHARGES FOR SERVICES</t>
  </si>
  <si>
    <t>TAXES</t>
  </si>
  <si>
    <t>TOTAL TAXES</t>
  </si>
  <si>
    <t>TOTAL LICENSES &amp; PERMITS</t>
  </si>
  <si>
    <t>TOTAL CHARGES FOR SERVICES</t>
  </si>
  <si>
    <t>CONTRIBUTIONS &amp; DONATIONS (Private Sources)</t>
  </si>
  <si>
    <t>TOTAL CONTRIBUTIONS &amp; DONATIONS</t>
  </si>
  <si>
    <t>MISCELLANEOUS REVENUE</t>
  </si>
  <si>
    <t>TOTAL MISCELLANEOUS REVENUE</t>
  </si>
  <si>
    <t>OTHER FINANCING SOURCES</t>
  </si>
  <si>
    <t>TOTAL OTHER FINANCING SOURCES</t>
  </si>
  <si>
    <t>TOTAL REVENUES</t>
  </si>
  <si>
    <t>EXPENDITURES</t>
  </si>
  <si>
    <t>FINES AND FORFEITURES</t>
  </si>
  <si>
    <t>TOTAL FINES AND FORFEITURES</t>
  </si>
  <si>
    <t>INVESTMENT INCOME</t>
  </si>
  <si>
    <t xml:space="preserve">TOTAL INVESTMENT INCOME </t>
  </si>
  <si>
    <t>PERSONAL SRVCS &amp; EMPLOYEE BENEF</t>
  </si>
  <si>
    <t>PURCHASED / CONTRACTED SERVICES</t>
  </si>
  <si>
    <t xml:space="preserve">  </t>
  </si>
  <si>
    <t>351100   Court Fines</t>
  </si>
  <si>
    <t>351101   Probation</t>
  </si>
  <si>
    <t>351200   Bonds</t>
  </si>
  <si>
    <t>351900   Fines - Other</t>
  </si>
  <si>
    <t>371000   Contributions</t>
  </si>
  <si>
    <t>389000   Other Miscellaneous Revenue</t>
  </si>
  <si>
    <t>511100   Regular Salaries</t>
  </si>
  <si>
    <t xml:space="preserve">511200   Part-Time/temporary </t>
  </si>
  <si>
    <t>511300   Overtime</t>
  </si>
  <si>
    <t>512100   Group Insurance</t>
  </si>
  <si>
    <t>512200   Social Security (Employer)</t>
  </si>
  <si>
    <t>512300   Medicare (Employer)</t>
  </si>
  <si>
    <t>512400   Retirement Contributions</t>
  </si>
  <si>
    <t>512600   Unemployment</t>
  </si>
  <si>
    <t>512700   Workers' Compensation</t>
  </si>
  <si>
    <t>512900   Other Employee Benefits</t>
  </si>
  <si>
    <t>Total 51   PERSONAL SRVCS &amp; EMPLOYEE BENEFITS</t>
  </si>
  <si>
    <t>521400   Legal Fees</t>
  </si>
  <si>
    <t>521500   Judge Fees</t>
  </si>
  <si>
    <t>521600   Solicitor Fees</t>
  </si>
  <si>
    <t>521700   Public Defender Fees</t>
  </si>
  <si>
    <t>521900   Professional &amp; Technical Srvcs - Other</t>
  </si>
  <si>
    <t>523100   Insurance - Liability</t>
  </si>
  <si>
    <t>523101   Insurance - Property</t>
  </si>
  <si>
    <t>523300   Advertising</t>
  </si>
  <si>
    <t>523400   Printing &amp; Binding</t>
  </si>
  <si>
    <t>523500   Travel</t>
  </si>
  <si>
    <t>523600   Dues and Fees</t>
  </si>
  <si>
    <t>523700   Education &amp; Training</t>
  </si>
  <si>
    <t>Total 52   PURCHASED / CONTRACTED SERVICES</t>
  </si>
  <si>
    <t>531130   Postage &amp; Delivery</t>
  </si>
  <si>
    <t>531220   Natural Gas</t>
  </si>
  <si>
    <t>531230   Electricity</t>
  </si>
  <si>
    <t>531270   Gasoline</t>
  </si>
  <si>
    <t>531600   Small Equipment</t>
  </si>
  <si>
    <t>531800   Uniforms</t>
  </si>
  <si>
    <t>542500   Other Equipment</t>
  </si>
  <si>
    <t>311000   - General Property Taxes</t>
  </si>
  <si>
    <t>311110     Public Utility</t>
  </si>
  <si>
    <t>311310     Motor Vehicle</t>
  </si>
  <si>
    <t>311320     Mobile Home</t>
  </si>
  <si>
    <t>311340     Intangible Recording</t>
  </si>
  <si>
    <t>311600     Real Estate Transfer Tax</t>
  </si>
  <si>
    <t>311700     Franchise Taxes</t>
  </si>
  <si>
    <t>Total 311000     General Property Taxes</t>
  </si>
  <si>
    <t>313000     General Sales &amp; Use Taxes</t>
  </si>
  <si>
    <t>313100     Local option sales and use taxes (LOST)</t>
  </si>
  <si>
    <t>Total 313000     General Sales &amp; Use Taxes</t>
  </si>
  <si>
    <t>314000     Selective Sales &amp; Use Taxes</t>
  </si>
  <si>
    <t>314100   Hotel/Motel tax</t>
  </si>
  <si>
    <t>314200   Alcoholic beverage excise tax</t>
  </si>
  <si>
    <t>314400   Excise tax on rental motor vehicles</t>
  </si>
  <si>
    <t>Total 314000     Selective Sales &amp; Use Taxes</t>
  </si>
  <si>
    <t>316000     Business Taxes</t>
  </si>
  <si>
    <t>316100   Business &amp; Occupation taxes</t>
  </si>
  <si>
    <t>316200   Insurance premium taxes</t>
  </si>
  <si>
    <t>Total 316000     Business Taxes</t>
  </si>
  <si>
    <t>321000   Business licenses</t>
  </si>
  <si>
    <t>321220   Insurance licenses</t>
  </si>
  <si>
    <t>321900   Other licenses and permits</t>
  </si>
  <si>
    <t>Total 321000     Business Licenses</t>
  </si>
  <si>
    <t>322000     Non-Business Licenses &amp; Permits</t>
  </si>
  <si>
    <t>322200   Building permits</t>
  </si>
  <si>
    <t>322210   Zoning and land use permits</t>
  </si>
  <si>
    <t>322230   Sign permits</t>
  </si>
  <si>
    <t>322900   Other non-business licenses &amp; permits</t>
  </si>
  <si>
    <t>Total 322000     Non-Business Licenses &amp; Permits</t>
  </si>
  <si>
    <t>323000     Regulatory Fees</t>
  </si>
  <si>
    <t>323120   Building inspections</t>
  </si>
  <si>
    <t>323130   Plumbing inspections</t>
  </si>
  <si>
    <t>323900   Other regulatory fees</t>
  </si>
  <si>
    <t>Total 323000     Regulatory Fees</t>
  </si>
  <si>
    <t>341700   Indirect cost allocation</t>
  </si>
  <si>
    <t>341900   Other</t>
  </si>
  <si>
    <t>346100   Animal control fees</t>
  </si>
  <si>
    <t>346400   Background check fees</t>
  </si>
  <si>
    <t>347500   Culture &amp; recreation program fees</t>
  </si>
  <si>
    <t>349100   Cemetery fees</t>
  </si>
  <si>
    <t>349300   Bad check fees</t>
  </si>
  <si>
    <t>361000   Interest income</t>
  </si>
  <si>
    <t>362000   Realized gain/loss on investments</t>
  </si>
  <si>
    <t>383000   Reimbursement for damaged property</t>
  </si>
  <si>
    <t>384000   Pension trust fund contributions</t>
  </si>
  <si>
    <t>391000   Interfund Transfers In</t>
  </si>
  <si>
    <t>392000   Proceeds of capital assets disposition</t>
  </si>
  <si>
    <t>Total 511000     Personal Srvc-Salaries</t>
  </si>
  <si>
    <t>512000     Employee Benefits</t>
  </si>
  <si>
    <t>512500   Tuition Reimbursement</t>
  </si>
  <si>
    <t>Total 512000     Employee Benefits</t>
  </si>
  <si>
    <t>521000     Professional &amp; Technical Srvcs</t>
  </si>
  <si>
    <t>521100   Office/administrative</t>
  </si>
  <si>
    <t>521200   Professional</t>
  </si>
  <si>
    <t>521300   Technical</t>
  </si>
  <si>
    <t>Total 521000     Professional &amp; Technical Srvcs</t>
  </si>
  <si>
    <t>522000     Purchased / Property Services</t>
  </si>
  <si>
    <t>522130   Custodial services</t>
  </si>
  <si>
    <t>522140   Lawn care services</t>
  </si>
  <si>
    <t>522200   Repairs and maintenance</t>
  </si>
  <si>
    <t>522210   Equipment repairs and maintenance</t>
  </si>
  <si>
    <t>522320   Rental of equipment and vehicles</t>
  </si>
  <si>
    <t>Total 522000     Purchased / Property Services</t>
  </si>
  <si>
    <t>523000     Other Purchased Services</t>
  </si>
  <si>
    <t>523200   Communications</t>
  </si>
  <si>
    <t>523800   Licenses</t>
  </si>
  <si>
    <t>523850   Contract Labor</t>
  </si>
  <si>
    <t xml:space="preserve">523900   Other </t>
  </si>
  <si>
    <t>Total 523000     Other Purchased Services</t>
  </si>
  <si>
    <t>Total 531000     General Supplies &amp; Materials</t>
  </si>
  <si>
    <t>341321   Impact fees</t>
  </si>
  <si>
    <t>381000   Rents and Royalties</t>
  </si>
  <si>
    <t>522310   Rental of land and buildings</t>
  </si>
  <si>
    <t>SUPPLIES</t>
  </si>
  <si>
    <t>531210   Water/Sewer Service</t>
  </si>
  <si>
    <t>531300   Food</t>
  </si>
  <si>
    <t>531400   Books and periodicals</t>
  </si>
  <si>
    <t>531500   Inventory purchased for resale</t>
  </si>
  <si>
    <t>531701   Custodial supplies</t>
  </si>
  <si>
    <t>531700   Other supplies</t>
  </si>
  <si>
    <t>531100   Supplies and materials</t>
  </si>
  <si>
    <t xml:space="preserve"> CAPITAL OUTLAYS</t>
  </si>
  <si>
    <t>541000   Property</t>
  </si>
  <si>
    <t>541200   Site improvements</t>
  </si>
  <si>
    <t>541100   Land</t>
  </si>
  <si>
    <t>541300   Buildings and improvements</t>
  </si>
  <si>
    <t>541400   Infrastructure</t>
  </si>
  <si>
    <t>542000   Machinery and equipment</t>
  </si>
  <si>
    <t>542100   Machinery</t>
  </si>
  <si>
    <t>542200   Vehicles</t>
  </si>
  <si>
    <t>542300   Furniture and fixtures</t>
  </si>
  <si>
    <t>542400   Computers</t>
  </si>
  <si>
    <t>TOTAL CAPITAL OUTLAYS</t>
  </si>
  <si>
    <t>OTHER COSTS</t>
  </si>
  <si>
    <t>571000   Intergovernmental</t>
  </si>
  <si>
    <t>572000   Payments to other agencies</t>
  </si>
  <si>
    <t>579000   Contingencies</t>
  </si>
  <si>
    <t>TOTAL OTHER COSTS</t>
  </si>
  <si>
    <t>DEBT SERVICE</t>
  </si>
  <si>
    <t>581200   Capital lease</t>
  </si>
  <si>
    <t>582200   Capital lease interest</t>
  </si>
  <si>
    <t>TOTAL DEBT SERVICE</t>
  </si>
  <si>
    <t>TOTAL EXPENDITURES</t>
  </si>
  <si>
    <t>311200     Real Property - Prior year</t>
  </si>
  <si>
    <t>311100     Real Property - Current year</t>
  </si>
  <si>
    <t>311300     Personal Property - Current year</t>
  </si>
  <si>
    <t>GENERAL FUND REVENUES</t>
  </si>
  <si>
    <t>511101   Vacancy Credit (Savings)</t>
  </si>
  <si>
    <t>Revenue % Change</t>
  </si>
  <si>
    <t>Scenario $</t>
  </si>
  <si>
    <t>324400   Interest on delinquent business licenses</t>
  </si>
  <si>
    <t>Total 324000     Penalties &amp; Interest</t>
  </si>
  <si>
    <t>363000   Unrealized gain/loss on investments</t>
  </si>
  <si>
    <t>393000   General long term debt issued</t>
  </si>
  <si>
    <t>Adjusted 3</t>
  </si>
  <si>
    <t>316300   Financial institution taxes</t>
  </si>
  <si>
    <t>321100   Alcoholic beverage licenses</t>
  </si>
  <si>
    <t>324100   Business license penalties</t>
  </si>
  <si>
    <t>341130   Drug testing fees</t>
  </si>
  <si>
    <t>511000   Personal Srvc-Salaries and Wages</t>
  </si>
  <si>
    <t>324000     Penalties &amp; Interest - Delinquent lic., permits</t>
  </si>
  <si>
    <r>
      <rPr>
        <b/>
        <sz val="10"/>
        <color theme="1"/>
        <rFont val="Franklin Gothic Book"/>
        <family val="2"/>
      </rPr>
      <t xml:space="preserve">Disclaimer: </t>
    </r>
    <r>
      <rPr>
        <sz val="10"/>
        <color theme="1"/>
        <rFont val="Franklin Gothic Book"/>
        <family val="2"/>
      </rPr>
      <t xml:space="preserve"> This spreadsheet is designed as a model for informational purposes to assist municipal officials in determining the impact of different budget scenarios.  GMA does not guarantee or make assurances as to the accuracy or applicability of any calculations made using this model.   The calculations resulting from formulas contained in this model are not and should not be treated as financial or legal advice.    Care should be taken by users of this spreadsheet to ensure all data fields are accurately populated.  </t>
    </r>
  </si>
  <si>
    <t>Click on Cell M6 and select a Scenario from the drop down list to view the $ results.</t>
  </si>
  <si>
    <t>FY 2020 Adopted Budget</t>
  </si>
  <si>
    <t>FY 2020  Adopted Budget</t>
  </si>
  <si>
    <t xml:space="preserve">FY 21 Budget Projections                                             Hypothetical, Georgia </t>
  </si>
  <si>
    <t xml:space="preserve">Budget Projects Spreadsheet Template Instructions: </t>
  </si>
  <si>
    <r>
      <t>Row 1: Read GMA Disclaimer.</t>
    </r>
    <r>
      <rPr>
        <sz val="11"/>
        <color theme="1"/>
        <rFont val="Calibri"/>
        <family val="2"/>
        <scheme val="minor"/>
      </rPr>
      <t xml:space="preserve">  Then, remove GMA Disclaimer and GMA logo and update as appropriate for your city.</t>
    </r>
  </si>
  <si>
    <r>
      <t xml:space="preserve">Rows 3, 4, 5, 6:  </t>
    </r>
    <r>
      <rPr>
        <sz val="11"/>
        <color theme="1"/>
        <rFont val="Calibri"/>
        <family val="2"/>
        <scheme val="minor"/>
      </rPr>
      <t xml:space="preserve">The cells in these rows contain formulas and are calculated based on the information in the spreadsheet.  Do not enter data in these fields.  </t>
    </r>
  </si>
  <si>
    <t>Column B:  Revenue and Expenditures Account Numbers and Descriptions</t>
  </si>
  <si>
    <t>Cell B2:  Update the FY and name of city.</t>
  </si>
  <si>
    <t>Cell B7:  Enter the Fund name if different than “General Fund Revenues”.</t>
  </si>
  <si>
    <t>Cells B8 through B91 (Revenues):  Add/delete/revise revenue account numbers and descriptions based on the budget.</t>
  </si>
  <si>
    <t>Cells B95 through B181 (Expenditures):  Add/delete/revise expenditure account numbers and descriptions based on the budget.</t>
  </si>
  <si>
    <t>Column C:  Adopted Budget</t>
  </si>
  <si>
    <t>Cell C2 and C7:  Update the FY (current budget year)</t>
  </si>
  <si>
    <t>Cells C10 through C181:  Enter the current approved budget for General Fund (or Fund in Cell B7 if not General Fund).</t>
  </si>
  <si>
    <t>Column D:  Working Draft Budget</t>
  </si>
  <si>
    <t>Cell D2 and D7:  Update the FY (enter the fiscal year for the budget you are making projections for).</t>
  </si>
  <si>
    <t xml:space="preserve">Cells D10 through D181:  Enter the ”working draft”  budget amount for each revenue and expenditure line item for General Fund (or Fund in Cell B7 if not General Fund).   Note:  To start the projections process based on the current budget, copy the amounts from Column C (Adopted Budget) and paste in Column D (Working Draft).  </t>
  </si>
  <si>
    <t xml:space="preserve">Column E (Scenario 1), Column F (Scenario 2), Column G (Scenario 3) and </t>
  </si>
  <si>
    <t xml:space="preserve">Column H (Adjusted 1), Column J (Adjusted 2), Column L (Scenario 3):  </t>
  </si>
  <si>
    <t xml:space="preserve">Use Columns E, F, and G to enter a percentage (increase or decrease) for each revenue and expenditure line item to determine the budget impact also known as “what if’s”.   For each percentage entered in Columns E, F, and G, the resulting dollar impact will be displayed in Column H for Scenario 1, Column J for Scenario 2, and Column L for Scenario 3.  Note:  Only enter percentages on the lines where you want to see the “what if” calculation.  Each scenario calculates independently of the other.  You can use one or more scenarios based on desired options.  Columns H, J, L contain formulas and are calculated based on the information in Columns E, F, G.  Do not enter data in Columns H, J, L.  </t>
  </si>
  <si>
    <r>
      <t>Scenario 1:</t>
    </r>
    <r>
      <rPr>
        <sz val="11"/>
        <color theme="1"/>
        <rFont val="Calibri"/>
        <family val="2"/>
        <scheme val="minor"/>
      </rPr>
      <t xml:space="preserve">  Cells E10 through E181:  Enter the percentage (increase or decrease) in each row in Column E that you want to know the impact of a change based on the amount in Column D (Working Draft).  Enter a minus sign before the number for a decrease.  For example, if you want to know the impact of a 10% decrease in “real property taxes” (Cell D10 in template), enter -10 in Cell E10 (Scenario 1).   The result of this scenario is displayed in the corresponding cell in Column H (Adjusted 1).</t>
    </r>
  </si>
  <si>
    <t xml:space="preserve">If you are only interested in one scenario, skip to the instructions for Column M. </t>
  </si>
  <si>
    <r>
      <t>Scenario 2:</t>
    </r>
    <r>
      <rPr>
        <sz val="11"/>
        <color theme="1"/>
        <rFont val="Calibri"/>
        <family val="2"/>
        <scheme val="minor"/>
      </rPr>
      <t xml:space="preserve">  Cells F10 through F181:  Enter the percentage (increase or decrease) in each row in Column F that you want to know the impact of a change based on the amount in Column D (Working Draft) and compared to Column E (Scenario 1).  The result of this scenario is displayed in the corresponding cell in Column J (Adjusted 2).</t>
    </r>
  </si>
  <si>
    <r>
      <t>Scenario 3:</t>
    </r>
    <r>
      <rPr>
        <sz val="11"/>
        <color theme="1"/>
        <rFont val="Calibri"/>
        <family val="2"/>
        <scheme val="minor"/>
      </rPr>
      <t xml:space="preserve">  Cells G10 through G181:  Enter the percentage (increase or decrease) in each row in Column G that you want to know the impact of a change based on the amount in Column D (Working Draft) and compared to Column E (Scenario 1) and Column F (Scenario 2).  The result of this scenario is displayed in the corresponding cell in Column L (Adjusted 3).</t>
    </r>
  </si>
  <si>
    <t>Column M: Scenario $ Change</t>
  </si>
  <si>
    <t xml:space="preserve">Column M displays the dollar amount difference between the Working Draft (Column D) and the selected Scenario (1, 2 or 3).  Only one scenario can be displayed at a time in Column M.  Click on Cell M6 and a drop-down list will appear (see image below).  Click on Scenario 1, Scenario 2, or Scenario 3 to select the Scenario results you want to view.  </t>
  </si>
  <si>
    <t xml:space="preserve">Note:  Do not enter data on any "total" line.  Total lines will automatically calculate.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</si>
</sst>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0_);[Red]\(0\)"/>
  </numFmts>
  <fonts count="13" x14ac:knownFonts="1">
    <font>
      <sz val="11"/>
      <color theme="1"/>
      <name val="Calibri"/>
      <family val="2"/>
      <scheme val="minor"/>
    </font>
    <font>
      <sz val="10"/>
      <name val="Arial"/>
      <family val="2"/>
    </font>
    <font>
      <b/>
      <sz val="10"/>
      <color rgb="FF323232"/>
      <name val="Franklin Gothic Book"/>
      <family val="2"/>
    </font>
    <font>
      <sz val="10"/>
      <color theme="1"/>
      <name val="Franklin Gothic Book"/>
      <family val="2"/>
    </font>
    <font>
      <b/>
      <sz val="10"/>
      <color theme="1"/>
      <name val="Franklin Gothic Book"/>
      <family val="2"/>
    </font>
    <font>
      <sz val="9"/>
      <color theme="1"/>
      <name val="Franklin Gothic Book"/>
      <family val="2"/>
    </font>
    <font>
      <b/>
      <sz val="9"/>
      <color theme="1"/>
      <name val="Franklin Gothic Book"/>
      <family val="2"/>
    </font>
    <font>
      <b/>
      <sz val="10"/>
      <color indexed="8"/>
      <name val="Franklin Gothic Book"/>
      <family val="2"/>
    </font>
    <font>
      <sz val="10"/>
      <color indexed="8"/>
      <name val="Franklin Gothic Book"/>
      <family val="2"/>
    </font>
    <font>
      <sz val="10"/>
      <color rgb="FF323232"/>
      <name val="Franklin Gothic Book"/>
      <family val="2"/>
    </font>
    <font>
      <sz val="11"/>
      <color indexed="8"/>
      <name val="Franklin Gothic Book"/>
      <family val="2"/>
    </font>
    <font>
      <b/>
      <sz val="11"/>
      <color theme="1"/>
      <name val="Calibri"/>
      <family val="2"/>
      <scheme val="minor"/>
    </font>
    <font>
      <u/>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12">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 fillId="0" borderId="0"/>
  </cellStyleXfs>
  <cellXfs count="99">
    <xf numFmtId="0" fontId="0" fillId="0" borderId="0" xfId="0"/>
    <xf numFmtId="0" fontId="2" fillId="0" borderId="0" xfId="0" applyNumberFormat="1" applyFont="1"/>
    <xf numFmtId="0" fontId="3" fillId="0" borderId="0" xfId="0" applyNumberFormat="1" applyFont="1"/>
    <xf numFmtId="0" fontId="3" fillId="0" borderId="0" xfId="0" applyNumberFormat="1" applyFont="1" applyFill="1"/>
    <xf numFmtId="0" fontId="3" fillId="0" borderId="0" xfId="0" applyFont="1"/>
    <xf numFmtId="49" fontId="2" fillId="0" borderId="7" xfId="0" applyNumberFormat="1" applyFont="1" applyBorder="1" applyAlignment="1">
      <alignment horizontal="center"/>
    </xf>
    <xf numFmtId="0" fontId="2" fillId="4" borderId="5" xfId="0" applyNumberFormat="1" applyFont="1" applyFill="1" applyBorder="1" applyAlignment="1">
      <alignment horizontal="right"/>
    </xf>
    <xf numFmtId="38" fontId="3" fillId="4" borderId="5" xfId="0" applyNumberFormat="1" applyFont="1" applyFill="1" applyBorder="1"/>
    <xf numFmtId="0" fontId="2" fillId="4" borderId="2" xfId="0" applyNumberFormat="1" applyFont="1" applyFill="1" applyBorder="1" applyAlignment="1">
      <alignment horizontal="right"/>
    </xf>
    <xf numFmtId="38" fontId="3" fillId="4" borderId="2" xfId="0" applyNumberFormat="1" applyFont="1" applyFill="1" applyBorder="1"/>
    <xf numFmtId="0" fontId="3" fillId="0" borderId="0" xfId="0" applyNumberFormat="1" applyFont="1" applyBorder="1"/>
    <xf numFmtId="0" fontId="7" fillId="0" borderId="0" xfId="0" applyFont="1" applyFill="1" applyBorder="1" applyAlignment="1">
      <alignment horizontal="center" vertical="center"/>
    </xf>
    <xf numFmtId="49" fontId="2" fillId="0" borderId="0" xfId="0" applyNumberFormat="1" applyFont="1"/>
    <xf numFmtId="49" fontId="2" fillId="0" borderId="6" xfId="0" applyNumberFormat="1" applyFont="1" applyBorder="1" applyAlignment="1">
      <alignment horizontal="right"/>
    </xf>
    <xf numFmtId="49" fontId="3" fillId="4" borderId="6" xfId="0" applyNumberFormat="1" applyFont="1" applyFill="1" applyBorder="1" applyAlignment="1">
      <alignment horizontal="centerContinuous"/>
    </xf>
    <xf numFmtId="10" fontId="3" fillId="4" borderId="10" xfId="0" applyNumberFormat="1" applyFont="1" applyFill="1" applyBorder="1" applyAlignment="1">
      <alignment horizontal="center"/>
    </xf>
    <xf numFmtId="49" fontId="2" fillId="0" borderId="4" xfId="0" applyNumberFormat="1" applyFont="1" applyBorder="1" applyAlignment="1">
      <alignment horizontal="centerContinuous"/>
    </xf>
    <xf numFmtId="49" fontId="3" fillId="0" borderId="1" xfId="0" applyNumberFormat="1" applyFont="1" applyFill="1" applyBorder="1" applyAlignment="1">
      <alignment horizontal="centerContinuous"/>
    </xf>
    <xf numFmtId="49" fontId="3" fillId="0" borderId="1" xfId="0" applyNumberFormat="1" applyFont="1" applyBorder="1" applyAlignment="1">
      <alignment horizontal="centerContinuous"/>
    </xf>
    <xf numFmtId="49" fontId="3" fillId="0" borderId="7" xfId="0" applyNumberFormat="1" applyFont="1" applyBorder="1" applyAlignment="1">
      <alignment horizontal="centerContinuous"/>
    </xf>
    <xf numFmtId="164" fontId="8" fillId="2" borderId="4" xfId="0" applyNumberFormat="1" applyFont="1" applyFill="1" applyBorder="1" applyAlignment="1" applyProtection="1">
      <alignment horizontal="center"/>
      <protection locked="0"/>
    </xf>
    <xf numFmtId="0" fontId="3" fillId="0" borderId="0" xfId="0" applyFont="1" applyAlignment="1">
      <alignment horizontal="left" vertical="center" indent="1"/>
    </xf>
    <xf numFmtId="49" fontId="2" fillId="0" borderId="0" xfId="0" applyNumberFormat="1" applyFont="1" applyAlignment="1">
      <alignment horizontal="center"/>
    </xf>
    <xf numFmtId="49" fontId="2" fillId="0" borderId="9" xfId="0" applyNumberFormat="1" applyFont="1" applyBorder="1" applyAlignment="1">
      <alignment horizontal="center" wrapText="1"/>
    </xf>
    <xf numFmtId="49" fontId="2" fillId="0" borderId="9" xfId="0" applyNumberFormat="1" applyFont="1" applyBorder="1" applyAlignment="1">
      <alignment horizontal="center"/>
    </xf>
    <xf numFmtId="49" fontId="2" fillId="0" borderId="4" xfId="0" applyNumberFormat="1" applyFont="1" applyBorder="1" applyAlignment="1">
      <alignment horizontal="center"/>
    </xf>
    <xf numFmtId="49" fontId="3" fillId="0" borderId="1" xfId="0" applyNumberFormat="1" applyFont="1" applyFill="1" applyBorder="1" applyAlignment="1">
      <alignment horizontal="center"/>
    </xf>
    <xf numFmtId="49" fontId="3" fillId="0" borderId="1" xfId="0" applyNumberFormat="1" applyFont="1" applyBorder="1" applyAlignment="1">
      <alignment horizontal="center"/>
    </xf>
    <xf numFmtId="0" fontId="7" fillId="3" borderId="4" xfId="0" applyFont="1" applyFill="1" applyBorder="1" applyAlignment="1">
      <alignment horizontal="center"/>
    </xf>
    <xf numFmtId="0" fontId="3" fillId="0" borderId="0" xfId="0" applyFont="1" applyAlignment="1">
      <alignment horizontal="center"/>
    </xf>
    <xf numFmtId="38" fontId="9" fillId="4" borderId="2" xfId="0" applyNumberFormat="1" applyFont="1" applyFill="1" applyBorder="1"/>
    <xf numFmtId="10" fontId="9" fillId="4" borderId="2" xfId="0" applyNumberFormat="1" applyFont="1" applyFill="1" applyBorder="1"/>
    <xf numFmtId="49" fontId="9" fillId="0" borderId="2" xfId="0" applyNumberFormat="1" applyFont="1" applyBorder="1"/>
    <xf numFmtId="38" fontId="9" fillId="0" borderId="2" xfId="0" applyNumberFormat="1" applyFont="1" applyBorder="1"/>
    <xf numFmtId="10" fontId="9" fillId="0" borderId="2" xfId="0" applyNumberFormat="1" applyFont="1" applyBorder="1"/>
    <xf numFmtId="38" fontId="9" fillId="0" borderId="2" xfId="0" applyNumberFormat="1" applyFont="1" applyFill="1" applyBorder="1"/>
    <xf numFmtId="38" fontId="8" fillId="0" borderId="2" xfId="0" applyNumberFormat="1" applyFont="1" applyBorder="1"/>
    <xf numFmtId="49" fontId="2" fillId="0" borderId="2" xfId="0" applyNumberFormat="1" applyFont="1" applyBorder="1"/>
    <xf numFmtId="38" fontId="3" fillId="0" borderId="2" xfId="0" applyNumberFormat="1" applyFont="1" applyBorder="1"/>
    <xf numFmtId="49" fontId="2" fillId="0" borderId="0" xfId="0" applyNumberFormat="1" applyFont="1" applyFill="1"/>
    <xf numFmtId="10" fontId="9" fillId="0" borderId="2" xfId="0" applyNumberFormat="1" applyFont="1" applyFill="1" applyBorder="1"/>
    <xf numFmtId="0" fontId="3" fillId="0" borderId="0" xfId="0" applyFont="1" applyFill="1"/>
    <xf numFmtId="165" fontId="9" fillId="0" borderId="2" xfId="0" applyNumberFormat="1" applyFont="1" applyBorder="1"/>
    <xf numFmtId="49" fontId="9" fillId="0" borderId="0" xfId="0" applyNumberFormat="1" applyFont="1"/>
    <xf numFmtId="49" fontId="9" fillId="0" borderId="2" xfId="0" applyNumberFormat="1" applyFont="1" applyFill="1" applyBorder="1"/>
    <xf numFmtId="0" fontId="9" fillId="0" borderId="0" xfId="0" applyNumberFormat="1" applyFont="1" applyFill="1"/>
    <xf numFmtId="49" fontId="2" fillId="0" borderId="6" xfId="0" applyNumberFormat="1" applyFont="1" applyBorder="1"/>
    <xf numFmtId="10" fontId="3" fillId="4" borderId="0" xfId="0" applyNumberFormat="1" applyFont="1" applyFill="1"/>
    <xf numFmtId="49" fontId="2" fillId="0" borderId="0" xfId="0" applyNumberFormat="1" applyFont="1" applyFill="1" applyBorder="1"/>
    <xf numFmtId="38" fontId="9" fillId="0" borderId="3" xfId="0" applyNumberFormat="1" applyFont="1" applyFill="1" applyBorder="1"/>
    <xf numFmtId="38" fontId="3" fillId="0" borderId="2" xfId="0" applyNumberFormat="1" applyFont="1" applyFill="1" applyBorder="1"/>
    <xf numFmtId="49" fontId="2" fillId="4" borderId="4" xfId="0" applyNumberFormat="1" applyFont="1" applyFill="1" applyBorder="1" applyAlignment="1">
      <alignment horizontal="center"/>
    </xf>
    <xf numFmtId="38" fontId="9" fillId="4" borderId="3" xfId="0" applyNumberFormat="1" applyFont="1" applyFill="1" applyBorder="1"/>
    <xf numFmtId="38" fontId="2" fillId="0" borderId="2" xfId="0" applyNumberFormat="1" applyFont="1" applyBorder="1"/>
    <xf numFmtId="10" fontId="2" fillId="0" borderId="2" xfId="0" applyNumberFormat="1" applyFont="1" applyBorder="1"/>
    <xf numFmtId="38" fontId="2" fillId="0" borderId="2" xfId="0" applyNumberFormat="1" applyFont="1" applyFill="1" applyBorder="1"/>
    <xf numFmtId="10" fontId="3" fillId="0" borderId="0" xfId="0" applyNumberFormat="1" applyFont="1" applyFill="1"/>
    <xf numFmtId="0" fontId="2" fillId="0" borderId="0" xfId="0" applyFont="1"/>
    <xf numFmtId="38" fontId="3" fillId="0" borderId="0" xfId="0" applyNumberFormat="1" applyFont="1"/>
    <xf numFmtId="38" fontId="3" fillId="0" borderId="0" xfId="0" applyNumberFormat="1" applyFont="1" applyFill="1"/>
    <xf numFmtId="49" fontId="2" fillId="0" borderId="8" xfId="0" applyNumberFormat="1" applyFont="1" applyBorder="1" applyAlignment="1">
      <alignment horizontal="center" wrapText="1"/>
    </xf>
    <xf numFmtId="49" fontId="2" fillId="0" borderId="4" xfId="0" applyNumberFormat="1" applyFont="1" applyBorder="1" applyAlignment="1">
      <alignment horizontal="center" wrapText="1"/>
    </xf>
    <xf numFmtId="49" fontId="2" fillId="0" borderId="0" xfId="0" applyNumberFormat="1" applyFont="1" applyBorder="1" applyAlignment="1">
      <alignment horizontal="center"/>
    </xf>
    <xf numFmtId="0" fontId="11" fillId="0" borderId="0" xfId="0" applyFont="1" applyAlignment="1">
      <alignment vertical="center" wrapText="1"/>
    </xf>
    <xf numFmtId="0" fontId="0" fillId="0" borderId="0" xfId="0" applyAlignment="1">
      <alignment vertical="center" wrapText="1"/>
    </xf>
    <xf numFmtId="0" fontId="12" fillId="0" borderId="0" xfId="0" applyFont="1" applyAlignment="1">
      <alignment vertical="center" wrapText="1"/>
    </xf>
    <xf numFmtId="38" fontId="9" fillId="5" borderId="2" xfId="0" applyNumberFormat="1" applyFont="1" applyFill="1" applyBorder="1"/>
    <xf numFmtId="10" fontId="9" fillId="5" borderId="2" xfId="0" applyNumberFormat="1" applyFont="1" applyFill="1" applyBorder="1"/>
    <xf numFmtId="38" fontId="3" fillId="5" borderId="2" xfId="0" applyNumberFormat="1" applyFont="1" applyFill="1" applyBorder="1"/>
    <xf numFmtId="164" fontId="10" fillId="5" borderId="0" xfId="0" applyNumberFormat="1" applyFont="1" applyFill="1"/>
    <xf numFmtId="0" fontId="2" fillId="4" borderId="5" xfId="0" applyFont="1" applyFill="1" applyBorder="1" applyAlignment="1">
      <alignment horizontal="right"/>
    </xf>
    <xf numFmtId="0" fontId="2" fillId="4" borderId="2" xfId="0" applyFont="1" applyFill="1" applyBorder="1" applyAlignment="1">
      <alignment horizontal="right"/>
    </xf>
    <xf numFmtId="0" fontId="7" fillId="0" borderId="0" xfId="0" applyFont="1" applyAlignment="1">
      <alignment horizontal="center" vertical="center"/>
    </xf>
    <xf numFmtId="0" fontId="2" fillId="0" borderId="4" xfId="0" applyFont="1" applyBorder="1" applyAlignment="1">
      <alignment horizontal="left"/>
    </xf>
    <xf numFmtId="49" fontId="2" fillId="4" borderId="5" xfId="0" applyNumberFormat="1" applyFont="1" applyFill="1" applyBorder="1"/>
    <xf numFmtId="49" fontId="2" fillId="4" borderId="2" xfId="0" applyNumberFormat="1" applyFont="1" applyFill="1" applyBorder="1"/>
    <xf numFmtId="164" fontId="10" fillId="4" borderId="0" xfId="0" applyNumberFormat="1" applyFont="1" applyFill="1"/>
    <xf numFmtId="0" fontId="9" fillId="0" borderId="0" xfId="0" applyFont="1"/>
    <xf numFmtId="38" fontId="9" fillId="0" borderId="3" xfId="0" applyNumberFormat="1" applyFont="1" applyBorder="1"/>
    <xf numFmtId="10" fontId="3" fillId="0" borderId="0" xfId="0" applyNumberFormat="1" applyFont="1"/>
    <xf numFmtId="49" fontId="9" fillId="6" borderId="2" xfId="0" applyNumberFormat="1" applyFont="1" applyFill="1" applyBorder="1"/>
    <xf numFmtId="38" fontId="9" fillId="6" borderId="2" xfId="0" applyNumberFormat="1" applyFont="1" applyFill="1" applyBorder="1"/>
    <xf numFmtId="10" fontId="9" fillId="6" borderId="2" xfId="0" applyNumberFormat="1" applyFont="1" applyFill="1" applyBorder="1"/>
    <xf numFmtId="0" fontId="2" fillId="6" borderId="4" xfId="0" applyNumberFormat="1" applyFont="1" applyFill="1" applyBorder="1" applyAlignment="1">
      <alignment horizontal="left"/>
    </xf>
    <xf numFmtId="49" fontId="2" fillId="6" borderId="8" xfId="0" applyNumberFormat="1" applyFont="1" applyFill="1" applyBorder="1" applyAlignment="1">
      <alignment horizontal="center" wrapText="1"/>
    </xf>
    <xf numFmtId="49" fontId="2" fillId="6" borderId="9" xfId="0" applyNumberFormat="1" applyFont="1" applyFill="1" applyBorder="1" applyAlignment="1">
      <alignment horizontal="center" wrapText="1"/>
    </xf>
    <xf numFmtId="49" fontId="2" fillId="6" borderId="9" xfId="0" applyNumberFormat="1" applyFont="1" applyFill="1" applyBorder="1" applyAlignment="1">
      <alignment horizontal="center"/>
    </xf>
    <xf numFmtId="49" fontId="2" fillId="6" borderId="7" xfId="0" applyNumberFormat="1" applyFont="1" applyFill="1" applyBorder="1" applyAlignment="1">
      <alignment horizontal="center"/>
    </xf>
    <xf numFmtId="49" fontId="2" fillId="6" borderId="4" xfId="0" applyNumberFormat="1" applyFont="1" applyFill="1" applyBorder="1" applyAlignment="1">
      <alignment horizontal="center" wrapText="1"/>
    </xf>
    <xf numFmtId="49" fontId="2" fillId="6" borderId="4" xfId="0" applyNumberFormat="1" applyFont="1" applyFill="1" applyBorder="1" applyAlignment="1">
      <alignment horizontal="center"/>
    </xf>
    <xf numFmtId="0" fontId="3" fillId="7" borderId="11" xfId="0" applyNumberFormat="1" applyFont="1" applyFill="1" applyBorder="1" applyAlignment="1">
      <alignment horizontal="left" wrapText="1"/>
    </xf>
    <xf numFmtId="0" fontId="5" fillId="7" borderId="1" xfId="0" applyNumberFormat="1" applyFont="1" applyFill="1" applyBorder="1" applyAlignment="1">
      <alignment horizontal="left" wrapText="1"/>
    </xf>
    <xf numFmtId="0" fontId="5" fillId="7" borderId="7" xfId="0" applyNumberFormat="1" applyFont="1" applyFill="1" applyBorder="1" applyAlignment="1">
      <alignment horizontal="left" wrapText="1"/>
    </xf>
    <xf numFmtId="0" fontId="4" fillId="0" borderId="0" xfId="0" applyFont="1" applyAlignment="1">
      <alignment horizontal="center" vertical="top" wrapText="1"/>
    </xf>
    <xf numFmtId="0" fontId="6" fillId="0" borderId="0" xfId="0" applyFont="1" applyAlignment="1">
      <alignment horizontal="center" vertical="top" wrapText="1"/>
    </xf>
    <xf numFmtId="0" fontId="6" fillId="0" borderId="0" xfId="0" applyFont="1" applyBorder="1" applyAlignment="1">
      <alignment horizontal="center" vertical="top" wrapText="1"/>
    </xf>
    <xf numFmtId="0" fontId="3" fillId="7" borderId="11" xfId="0" applyFont="1" applyFill="1" applyBorder="1" applyAlignment="1">
      <alignment horizontal="left" wrapText="1"/>
    </xf>
    <xf numFmtId="0" fontId="5" fillId="7" borderId="1" xfId="0" applyFont="1" applyFill="1" applyBorder="1" applyAlignment="1">
      <alignment horizontal="left" wrapText="1"/>
    </xf>
    <xf numFmtId="0" fontId="5" fillId="7" borderId="7" xfId="0" applyFont="1" applyFill="1" applyBorder="1" applyAlignment="1">
      <alignment horizontal="left" wrapText="1"/>
    </xf>
  </cellXfs>
  <cellStyles count="2">
    <cellStyle name="Normal" xfId="0" builtinId="0"/>
    <cellStyle name="Normal 2" xfId="1" xr:uid="{00000000-0005-0000-0000-00000100000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tmp"/></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352425</xdr:colOff>
      <xdr:row>0</xdr:row>
      <xdr:rowOff>85725</xdr:rowOff>
    </xdr:from>
    <xdr:to>
      <xdr:col>9</xdr:col>
      <xdr:colOff>556132</xdr:colOff>
      <xdr:row>0</xdr:row>
      <xdr:rowOff>594447</xdr:rowOff>
    </xdr:to>
    <xdr:pic>
      <xdr:nvPicPr>
        <xdr:cNvPr id="3" name="Picture 2">
          <a:extLst>
            <a:ext uri="{FF2B5EF4-FFF2-40B4-BE49-F238E27FC236}">
              <a16:creationId xmlns:a16="http://schemas.microsoft.com/office/drawing/2014/main" id="{3ECE3C58-B6A1-48ED-8B5B-01A3905859FF}"/>
            </a:ext>
          </a:extLst>
        </xdr:cNvPr>
        <xdr:cNvPicPr>
          <a:picLocks noChangeAspect="1"/>
        </xdr:cNvPicPr>
      </xdr:nvPicPr>
      <xdr:blipFill>
        <a:blip xmlns:r="http://schemas.openxmlformats.org/officeDocument/2006/relationships" r:embed="rId1"/>
        <a:stretch>
          <a:fillRect/>
        </a:stretch>
      </xdr:blipFill>
      <xdr:spPr>
        <a:xfrm>
          <a:off x="8496300" y="85725"/>
          <a:ext cx="1203832" cy="508722"/>
        </a:xfrm>
        <a:prstGeom prst="rect">
          <a:avLst/>
        </a:prstGeom>
      </xdr:spPr>
    </xdr:pic>
    <xdr:clientData/>
  </xdr:twoCellAnchor>
  <xdr:twoCellAnchor>
    <xdr:from>
      <xdr:col>12</xdr:col>
      <xdr:colOff>381000</xdr:colOff>
      <xdr:row>2</xdr:row>
      <xdr:rowOff>104776</xdr:rowOff>
    </xdr:from>
    <xdr:to>
      <xdr:col>12</xdr:col>
      <xdr:colOff>598930</xdr:colOff>
      <xdr:row>4</xdr:row>
      <xdr:rowOff>133351</xdr:rowOff>
    </xdr:to>
    <xdr:sp macro="" textlink="">
      <xdr:nvSpPr>
        <xdr:cNvPr id="17" name="Arrow: Down 16">
          <a:extLst>
            <a:ext uri="{FF2B5EF4-FFF2-40B4-BE49-F238E27FC236}">
              <a16:creationId xmlns:a16="http://schemas.microsoft.com/office/drawing/2014/main" id="{A5B1B760-62A7-4214-8AA2-5FDCD0A5BEFB}"/>
            </a:ext>
          </a:extLst>
        </xdr:cNvPr>
        <xdr:cNvSpPr/>
      </xdr:nvSpPr>
      <xdr:spPr>
        <a:xfrm>
          <a:off x="11706225" y="1219201"/>
          <a:ext cx="217930" cy="361950"/>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371475</xdr:colOff>
      <xdr:row>24</xdr:row>
      <xdr:rowOff>57150</xdr:rowOff>
    </xdr:from>
    <xdr:to>
      <xdr:col>0</xdr:col>
      <xdr:colOff>1038860</xdr:colOff>
      <xdr:row>33</xdr:row>
      <xdr:rowOff>152400</xdr:rowOff>
    </xdr:to>
    <xdr:pic>
      <xdr:nvPicPr>
        <xdr:cNvPr id="6" name="Picture 5">
          <a:extLst>
            <a:ext uri="{FF2B5EF4-FFF2-40B4-BE49-F238E27FC236}">
              <a16:creationId xmlns:a16="http://schemas.microsoft.com/office/drawing/2014/main" id="{F13BC8FE-7592-422F-BFD7-D6556C2DB9DA}"/>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9916"/>
        <a:stretch/>
      </xdr:blipFill>
      <xdr:spPr>
        <a:xfrm>
          <a:off x="371475" y="7105650"/>
          <a:ext cx="667385" cy="1809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381000</xdr:colOff>
      <xdr:row>2</xdr:row>
      <xdr:rowOff>104776</xdr:rowOff>
    </xdr:from>
    <xdr:to>
      <xdr:col>12</xdr:col>
      <xdr:colOff>598930</xdr:colOff>
      <xdr:row>4</xdr:row>
      <xdr:rowOff>133351</xdr:rowOff>
    </xdr:to>
    <xdr:sp macro="" textlink="">
      <xdr:nvSpPr>
        <xdr:cNvPr id="3" name="Arrow: Down 2">
          <a:extLst>
            <a:ext uri="{FF2B5EF4-FFF2-40B4-BE49-F238E27FC236}">
              <a16:creationId xmlns:a16="http://schemas.microsoft.com/office/drawing/2014/main" id="{4C6C7E6C-2786-4AC2-945F-642D31CAE1DB}"/>
            </a:ext>
          </a:extLst>
        </xdr:cNvPr>
        <xdr:cNvSpPr/>
      </xdr:nvSpPr>
      <xdr:spPr>
        <a:xfrm>
          <a:off x="11991975" y="1219201"/>
          <a:ext cx="217930" cy="361950"/>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000">
            <a:latin typeface="Arial" panose="020B0604020202020204" pitchFamily="34" charset="0"/>
            <a:cs typeface="Arial" panose="020B0604020202020204" pitchFamily="34" charset="0"/>
          </a:endParaRPr>
        </a:p>
      </xdr:txBody>
    </xdr:sp>
    <xdr:clientData/>
  </xdr:twoCellAnchor>
  <xdr:twoCellAnchor editAs="oneCell">
    <xdr:from>
      <xdr:col>7</xdr:col>
      <xdr:colOff>314325</xdr:colOff>
      <xdr:row>0</xdr:row>
      <xdr:rowOff>152400</xdr:rowOff>
    </xdr:from>
    <xdr:to>
      <xdr:col>9</xdr:col>
      <xdr:colOff>518032</xdr:colOff>
      <xdr:row>0</xdr:row>
      <xdr:rowOff>661122</xdr:rowOff>
    </xdr:to>
    <xdr:pic>
      <xdr:nvPicPr>
        <xdr:cNvPr id="4" name="Picture 3">
          <a:extLst>
            <a:ext uri="{FF2B5EF4-FFF2-40B4-BE49-F238E27FC236}">
              <a16:creationId xmlns:a16="http://schemas.microsoft.com/office/drawing/2014/main" id="{6AF06206-CFC5-4A7F-AE69-FF21C96DD6D3}"/>
            </a:ext>
          </a:extLst>
        </xdr:cNvPr>
        <xdr:cNvPicPr>
          <a:picLocks noChangeAspect="1"/>
        </xdr:cNvPicPr>
      </xdr:nvPicPr>
      <xdr:blipFill>
        <a:blip xmlns:r="http://schemas.openxmlformats.org/officeDocument/2006/relationships" r:embed="rId1"/>
        <a:stretch>
          <a:fillRect/>
        </a:stretch>
      </xdr:blipFill>
      <xdr:spPr>
        <a:xfrm>
          <a:off x="9077325" y="152400"/>
          <a:ext cx="1203832" cy="5087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81"/>
  <sheetViews>
    <sheetView topLeftCell="A96" workbookViewId="0">
      <selection activeCell="B123" sqref="B123"/>
    </sheetView>
  </sheetViews>
  <sheetFormatPr defaultColWidth="9.140625" defaultRowHeight="13.5" x14ac:dyDescent="0.25"/>
  <cols>
    <col min="1" max="1" width="3.5703125" style="1" customWidth="1"/>
    <col min="2" max="2" width="54.28515625" style="1" customWidth="1"/>
    <col min="3" max="4" width="17.7109375" style="2" customWidth="1"/>
    <col min="5" max="8" width="12.7109375" style="2" customWidth="1"/>
    <col min="9" max="9" width="2.28515625" style="3" customWidth="1"/>
    <col min="10" max="10" width="12.7109375" style="2" customWidth="1"/>
    <col min="11" max="11" width="2.28515625" style="2" customWidth="1"/>
    <col min="12" max="12" width="12.7109375" style="2" customWidth="1"/>
    <col min="13" max="13" width="14.7109375" style="4" customWidth="1"/>
    <col min="14" max="16384" width="9.140625" style="4"/>
  </cols>
  <sheetData>
    <row r="1" spans="1:16" ht="54.75" customHeight="1" thickBot="1" x14ac:dyDescent="0.3">
      <c r="B1" s="90" t="s">
        <v>191</v>
      </c>
      <c r="C1" s="91"/>
      <c r="D1" s="91"/>
      <c r="E1" s="91"/>
      <c r="F1" s="91"/>
      <c r="G1" s="92"/>
      <c r="J1" s="62"/>
      <c r="M1" s="93" t="s">
        <v>192</v>
      </c>
    </row>
    <row r="2" spans="1:16" ht="33" customHeight="1" thickBot="1" x14ac:dyDescent="0.3">
      <c r="B2" s="88" t="s">
        <v>195</v>
      </c>
      <c r="C2" s="88" t="s">
        <v>194</v>
      </c>
      <c r="D2" s="88" t="s">
        <v>10</v>
      </c>
      <c r="E2" s="89" t="s">
        <v>2</v>
      </c>
      <c r="F2" s="89" t="s">
        <v>3</v>
      </c>
      <c r="G2" s="89" t="s">
        <v>4</v>
      </c>
      <c r="M2" s="94"/>
    </row>
    <row r="3" spans="1:16" ht="12.75" customHeight="1" x14ac:dyDescent="0.25">
      <c r="B3" s="6" t="s">
        <v>1</v>
      </c>
      <c r="C3" s="7">
        <f>C92</f>
        <v>0</v>
      </c>
      <c r="D3" s="7">
        <f>D92</f>
        <v>0</v>
      </c>
      <c r="E3" s="7">
        <f>H92</f>
        <v>0</v>
      </c>
      <c r="F3" s="7">
        <f>J92</f>
        <v>0</v>
      </c>
      <c r="G3" s="7">
        <f>L92</f>
        <v>0</v>
      </c>
      <c r="M3" s="94"/>
    </row>
    <row r="4" spans="1:16" x14ac:dyDescent="0.25">
      <c r="B4" s="8" t="s">
        <v>7</v>
      </c>
      <c r="C4" s="9">
        <f>C183</f>
        <v>0</v>
      </c>
      <c r="D4" s="9">
        <f>D183</f>
        <v>0</v>
      </c>
      <c r="E4" s="9">
        <f>H183</f>
        <v>0</v>
      </c>
      <c r="F4" s="9">
        <f>J183</f>
        <v>0</v>
      </c>
      <c r="G4" s="9">
        <f>L183</f>
        <v>0</v>
      </c>
      <c r="M4" s="95"/>
    </row>
    <row r="5" spans="1:16" ht="14.25" thickBot="1" x14ac:dyDescent="0.3">
      <c r="B5" s="8" t="s">
        <v>9</v>
      </c>
      <c r="C5" s="9">
        <f>C3-C4</f>
        <v>0</v>
      </c>
      <c r="D5" s="9">
        <f>D3-D4</f>
        <v>0</v>
      </c>
      <c r="E5" s="9">
        <f>E3-E4</f>
        <v>0</v>
      </c>
      <c r="F5" s="9">
        <f t="shared" ref="F5:G5" si="0">F3-F4</f>
        <v>0</v>
      </c>
      <c r="G5" s="9">
        <f t="shared" si="0"/>
        <v>0</v>
      </c>
      <c r="H5" s="10"/>
      <c r="M5" s="11" t="s">
        <v>8</v>
      </c>
    </row>
    <row r="6" spans="1:16" ht="14.25" thickBot="1" x14ac:dyDescent="0.3">
      <c r="A6" s="12"/>
      <c r="B6" s="13" t="s">
        <v>178</v>
      </c>
      <c r="C6" s="14"/>
      <c r="D6" s="15" t="s">
        <v>8</v>
      </c>
      <c r="E6" s="15" t="e">
        <f>(E3-$D$3)/$D$3</f>
        <v>#DIV/0!</v>
      </c>
      <c r="F6" s="15" t="e">
        <f>(F3-$D$3)/$D$3</f>
        <v>#DIV/0!</v>
      </c>
      <c r="G6" s="15" t="e">
        <f>(G3-$D$3)/$D$3</f>
        <v>#DIV/0!</v>
      </c>
      <c r="H6" s="16" t="s">
        <v>179</v>
      </c>
      <c r="I6" s="17"/>
      <c r="J6" s="18"/>
      <c r="K6" s="18"/>
      <c r="L6" s="19"/>
      <c r="M6" s="20" t="s">
        <v>2</v>
      </c>
      <c r="P6" s="21" t="s">
        <v>8</v>
      </c>
    </row>
    <row r="7" spans="1:16" s="29" customFormat="1" ht="30" customHeight="1" thickBot="1" x14ac:dyDescent="0.3">
      <c r="A7" s="22"/>
      <c r="B7" s="83" t="s">
        <v>176</v>
      </c>
      <c r="C7" s="84" t="s">
        <v>193</v>
      </c>
      <c r="D7" s="85" t="s">
        <v>10</v>
      </c>
      <c r="E7" s="86" t="s">
        <v>2</v>
      </c>
      <c r="F7" s="86" t="s">
        <v>3</v>
      </c>
      <c r="G7" s="87" t="s">
        <v>4</v>
      </c>
      <c r="H7" s="25" t="s">
        <v>5</v>
      </c>
      <c r="I7" s="26"/>
      <c r="J7" s="25" t="s">
        <v>6</v>
      </c>
      <c r="K7" s="27"/>
      <c r="L7" s="25" t="s">
        <v>184</v>
      </c>
      <c r="M7" s="28" t="s">
        <v>0</v>
      </c>
    </row>
    <row r="8" spans="1:16" ht="24.95" customHeight="1" x14ac:dyDescent="0.25">
      <c r="A8" s="1">
        <v>31</v>
      </c>
      <c r="B8" s="66" t="s">
        <v>13</v>
      </c>
      <c r="C8" s="66"/>
      <c r="D8" s="66"/>
      <c r="E8" s="66"/>
      <c r="F8" s="66"/>
      <c r="G8" s="66"/>
      <c r="H8" s="66"/>
      <c r="I8" s="66"/>
      <c r="J8" s="66"/>
      <c r="K8" s="66"/>
      <c r="L8" s="66"/>
      <c r="M8" s="68"/>
    </row>
    <row r="9" spans="1:16" ht="15.75" x14ac:dyDescent="0.3">
      <c r="A9" s="12" t="s">
        <v>8</v>
      </c>
      <c r="B9" s="66" t="s">
        <v>69</v>
      </c>
      <c r="C9" s="66"/>
      <c r="D9" s="66" t="s">
        <v>8</v>
      </c>
      <c r="E9" s="67" t="s">
        <v>8</v>
      </c>
      <c r="F9" s="67" t="s">
        <v>8</v>
      </c>
      <c r="G9" s="67" t="s">
        <v>8</v>
      </c>
      <c r="H9" s="69" t="s">
        <v>8</v>
      </c>
      <c r="I9" s="66"/>
      <c r="J9" s="66"/>
      <c r="K9" s="66"/>
      <c r="L9" s="66"/>
      <c r="M9" s="68"/>
    </row>
    <row r="10" spans="1:16" x14ac:dyDescent="0.25">
      <c r="A10" s="12"/>
      <c r="B10" s="80" t="s">
        <v>174</v>
      </c>
      <c r="C10" s="81">
        <v>0</v>
      </c>
      <c r="D10" s="81">
        <v>0</v>
      </c>
      <c r="E10" s="82"/>
      <c r="F10" s="82"/>
      <c r="G10" s="82"/>
      <c r="H10" s="33">
        <f>(($D10*(1+$E10)))</f>
        <v>0</v>
      </c>
      <c r="I10" s="35"/>
      <c r="J10" s="33">
        <f>(($D10*(1+$F10)))</f>
        <v>0</v>
      </c>
      <c r="K10" s="33"/>
      <c r="L10" s="33">
        <f>(($D10*(1+$G10)))</f>
        <v>0</v>
      </c>
      <c r="M10" s="36">
        <f>(IF($M$6=$E$7,H10-D10,IF($M$6=$F$7,J10-D10,IF($M$6=$G$7,L10-D10))))</f>
        <v>0</v>
      </c>
    </row>
    <row r="11" spans="1:16" x14ac:dyDescent="0.25">
      <c r="A11" s="12"/>
      <c r="B11" s="80" t="s">
        <v>70</v>
      </c>
      <c r="C11" s="81">
        <v>0</v>
      </c>
      <c r="D11" s="81">
        <v>0</v>
      </c>
      <c r="E11" s="82"/>
      <c r="F11" s="82"/>
      <c r="G11" s="82"/>
      <c r="H11" s="33">
        <f t="shared" ref="H11:H18" si="1">(($D11*(1+$E11)))</f>
        <v>0</v>
      </c>
      <c r="I11" s="35"/>
      <c r="J11" s="33">
        <f t="shared" ref="J11:J18" si="2">(($D11*(1+$F11)))</f>
        <v>0</v>
      </c>
      <c r="K11" s="33"/>
      <c r="L11" s="33">
        <f t="shared" ref="L11:L18" si="3">(($D11*(1+$G11)))</f>
        <v>0</v>
      </c>
      <c r="M11" s="36">
        <f t="shared" ref="M11:M18" si="4">(IF($M$6=$E$7,H11-D11,IF($M$6=$F$7,J11-D11,IF($M$6=$G$7,L11-D11))))</f>
        <v>0</v>
      </c>
    </row>
    <row r="12" spans="1:16" x14ac:dyDescent="0.25">
      <c r="A12" s="12"/>
      <c r="B12" s="80" t="s">
        <v>173</v>
      </c>
      <c r="C12" s="81">
        <v>0</v>
      </c>
      <c r="D12" s="81">
        <v>0</v>
      </c>
      <c r="E12" s="82"/>
      <c r="F12" s="82"/>
      <c r="G12" s="82"/>
      <c r="H12" s="33">
        <f t="shared" si="1"/>
        <v>0</v>
      </c>
      <c r="I12" s="35"/>
      <c r="J12" s="33">
        <f t="shared" si="2"/>
        <v>0</v>
      </c>
      <c r="K12" s="33"/>
      <c r="L12" s="33">
        <f t="shared" si="3"/>
        <v>0</v>
      </c>
      <c r="M12" s="36">
        <f t="shared" si="4"/>
        <v>0</v>
      </c>
    </row>
    <row r="13" spans="1:16" x14ac:dyDescent="0.25">
      <c r="A13" s="12"/>
      <c r="B13" s="80" t="s">
        <v>175</v>
      </c>
      <c r="C13" s="81">
        <v>0</v>
      </c>
      <c r="D13" s="81">
        <v>0</v>
      </c>
      <c r="E13" s="82"/>
      <c r="F13" s="82"/>
      <c r="G13" s="82"/>
      <c r="H13" s="33">
        <f t="shared" si="1"/>
        <v>0</v>
      </c>
      <c r="I13" s="35"/>
      <c r="J13" s="33">
        <f t="shared" si="2"/>
        <v>0</v>
      </c>
      <c r="K13" s="33"/>
      <c r="L13" s="33">
        <f t="shared" si="3"/>
        <v>0</v>
      </c>
      <c r="M13" s="36">
        <f t="shared" si="4"/>
        <v>0</v>
      </c>
    </row>
    <row r="14" spans="1:16" x14ac:dyDescent="0.25">
      <c r="A14" s="12"/>
      <c r="B14" s="80" t="s">
        <v>71</v>
      </c>
      <c r="C14" s="81">
        <v>0</v>
      </c>
      <c r="D14" s="81">
        <v>0</v>
      </c>
      <c r="E14" s="82"/>
      <c r="F14" s="82"/>
      <c r="G14" s="82"/>
      <c r="H14" s="33">
        <f t="shared" si="1"/>
        <v>0</v>
      </c>
      <c r="I14" s="35"/>
      <c r="J14" s="33">
        <f t="shared" si="2"/>
        <v>0</v>
      </c>
      <c r="K14" s="33"/>
      <c r="L14" s="33">
        <f t="shared" si="3"/>
        <v>0</v>
      </c>
      <c r="M14" s="36">
        <f t="shared" si="4"/>
        <v>0</v>
      </c>
    </row>
    <row r="15" spans="1:16" x14ac:dyDescent="0.25">
      <c r="A15" s="12"/>
      <c r="B15" s="80" t="s">
        <v>72</v>
      </c>
      <c r="C15" s="81">
        <v>0</v>
      </c>
      <c r="D15" s="81">
        <v>0</v>
      </c>
      <c r="E15" s="82"/>
      <c r="F15" s="82"/>
      <c r="G15" s="82"/>
      <c r="H15" s="33">
        <f t="shared" si="1"/>
        <v>0</v>
      </c>
      <c r="I15" s="35"/>
      <c r="J15" s="33">
        <f t="shared" si="2"/>
        <v>0</v>
      </c>
      <c r="K15" s="33"/>
      <c r="L15" s="33">
        <f t="shared" si="3"/>
        <v>0</v>
      </c>
      <c r="M15" s="36">
        <f t="shared" si="4"/>
        <v>0</v>
      </c>
    </row>
    <row r="16" spans="1:16" x14ac:dyDescent="0.25">
      <c r="A16" s="12"/>
      <c r="B16" s="80" t="s">
        <v>73</v>
      </c>
      <c r="C16" s="81">
        <v>0</v>
      </c>
      <c r="D16" s="81">
        <v>0</v>
      </c>
      <c r="E16" s="82"/>
      <c r="F16" s="82"/>
      <c r="G16" s="82"/>
      <c r="H16" s="33">
        <f t="shared" si="1"/>
        <v>0</v>
      </c>
      <c r="I16" s="35"/>
      <c r="J16" s="33">
        <f t="shared" si="2"/>
        <v>0</v>
      </c>
      <c r="K16" s="33"/>
      <c r="L16" s="33">
        <f t="shared" si="3"/>
        <v>0</v>
      </c>
      <c r="M16" s="36">
        <f t="shared" si="4"/>
        <v>0</v>
      </c>
    </row>
    <row r="17" spans="1:13" x14ac:dyDescent="0.25">
      <c r="A17" s="12"/>
      <c r="B17" s="80" t="s">
        <v>74</v>
      </c>
      <c r="C17" s="81">
        <v>0</v>
      </c>
      <c r="D17" s="81">
        <v>0</v>
      </c>
      <c r="E17" s="82"/>
      <c r="F17" s="82"/>
      <c r="G17" s="82"/>
      <c r="H17" s="33">
        <f t="shared" si="1"/>
        <v>0</v>
      </c>
      <c r="I17" s="35"/>
      <c r="J17" s="33">
        <f t="shared" si="2"/>
        <v>0</v>
      </c>
      <c r="K17" s="33"/>
      <c r="L17" s="33">
        <f t="shared" si="3"/>
        <v>0</v>
      </c>
      <c r="M17" s="36">
        <f t="shared" si="4"/>
        <v>0</v>
      </c>
    </row>
    <row r="18" spans="1:13" x14ac:dyDescent="0.25">
      <c r="A18" s="12"/>
      <c r="B18" s="80" t="s">
        <v>75</v>
      </c>
      <c r="C18" s="81">
        <v>0</v>
      </c>
      <c r="D18" s="81">
        <v>0</v>
      </c>
      <c r="E18" s="82"/>
      <c r="F18" s="82"/>
      <c r="G18" s="82"/>
      <c r="H18" s="33">
        <f t="shared" si="1"/>
        <v>0</v>
      </c>
      <c r="I18" s="35"/>
      <c r="J18" s="33">
        <f t="shared" si="2"/>
        <v>0</v>
      </c>
      <c r="K18" s="33"/>
      <c r="L18" s="33">
        <f t="shared" si="3"/>
        <v>0</v>
      </c>
      <c r="M18" s="36">
        <f t="shared" si="4"/>
        <v>0</v>
      </c>
    </row>
    <row r="19" spans="1:13" x14ac:dyDescent="0.25">
      <c r="A19" s="12"/>
      <c r="B19" s="37" t="s">
        <v>76</v>
      </c>
      <c r="C19" s="33">
        <f>SUM(C9:C18)</f>
        <v>0</v>
      </c>
      <c r="D19" s="33">
        <f>SUM(D9:D18)</f>
        <v>0</v>
      </c>
      <c r="E19" s="34"/>
      <c r="F19" s="34"/>
      <c r="G19" s="34"/>
      <c r="H19" s="33">
        <f>SUM(H10:H18)</f>
        <v>0</v>
      </c>
      <c r="I19" s="35"/>
      <c r="J19" s="33">
        <f>SUM(J10:J18)</f>
        <v>0</v>
      </c>
      <c r="K19" s="33"/>
      <c r="L19" s="33">
        <f>SUM(L10:L18)</f>
        <v>0</v>
      </c>
      <c r="M19" s="38">
        <f>SUM(M10:M18)</f>
        <v>0</v>
      </c>
    </row>
    <row r="20" spans="1:13" x14ac:dyDescent="0.25">
      <c r="A20" s="12"/>
      <c r="B20" s="81" t="s">
        <v>77</v>
      </c>
      <c r="C20" s="81"/>
      <c r="D20" s="81"/>
      <c r="E20" s="82"/>
      <c r="F20" s="82"/>
      <c r="G20" s="82"/>
      <c r="H20" s="66"/>
      <c r="I20" s="66"/>
      <c r="J20" s="66"/>
      <c r="K20" s="66"/>
      <c r="L20" s="66"/>
      <c r="M20" s="68"/>
    </row>
    <row r="21" spans="1:13" x14ac:dyDescent="0.25">
      <c r="A21" s="12"/>
      <c r="B21" s="80" t="s">
        <v>78</v>
      </c>
      <c r="C21" s="81">
        <v>0</v>
      </c>
      <c r="D21" s="81">
        <v>0</v>
      </c>
      <c r="E21" s="82"/>
      <c r="F21" s="82"/>
      <c r="G21" s="82"/>
      <c r="H21" s="33">
        <f t="shared" ref="H21" si="5">(($D21*(1+$E21)))</f>
        <v>0</v>
      </c>
      <c r="I21" s="35"/>
      <c r="J21" s="33">
        <f t="shared" ref="J21" si="6">(($D21*(1+$F21)))</f>
        <v>0</v>
      </c>
      <c r="K21" s="33"/>
      <c r="L21" s="33">
        <f t="shared" ref="L21" si="7">(($D21*(1+$G21)))</f>
        <v>0</v>
      </c>
      <c r="M21" s="36">
        <f>(IF($M$6=$E$7,H21-D21,IF($M$6=$F$7,J21-D21,IF($M$6=$G$7,L21-D21))))</f>
        <v>0</v>
      </c>
    </row>
    <row r="22" spans="1:13" x14ac:dyDescent="0.25">
      <c r="A22" s="12" t="s">
        <v>8</v>
      </c>
      <c r="B22" s="37" t="s">
        <v>79</v>
      </c>
      <c r="C22" s="33">
        <f>SUM(C21)</f>
        <v>0</v>
      </c>
      <c r="D22" s="33">
        <f>SUM(D21)</f>
        <v>0</v>
      </c>
      <c r="E22" s="34"/>
      <c r="F22" s="34"/>
      <c r="G22" s="34"/>
      <c r="H22" s="33">
        <f>SUM(H21)</f>
        <v>0</v>
      </c>
      <c r="I22" s="35"/>
      <c r="J22" s="33">
        <f>SUM(J21)</f>
        <v>0</v>
      </c>
      <c r="K22" s="33"/>
      <c r="L22" s="33">
        <f>SUM(L21)</f>
        <v>0</v>
      </c>
      <c r="M22" s="38">
        <f>SUM(M21)</f>
        <v>0</v>
      </c>
    </row>
    <row r="23" spans="1:13" x14ac:dyDescent="0.25">
      <c r="A23" s="12"/>
      <c r="B23" s="66" t="s">
        <v>80</v>
      </c>
      <c r="C23" s="66"/>
      <c r="D23" s="66"/>
      <c r="E23" s="67"/>
      <c r="F23" s="67"/>
      <c r="G23" s="67"/>
      <c r="H23" s="66"/>
      <c r="I23" s="66"/>
      <c r="J23" s="66"/>
      <c r="K23" s="66"/>
      <c r="L23" s="66"/>
      <c r="M23" s="68"/>
    </row>
    <row r="24" spans="1:13" s="41" customFormat="1" ht="12.75" customHeight="1" x14ac:dyDescent="0.25">
      <c r="A24" s="39"/>
      <c r="B24" s="80" t="s">
        <v>81</v>
      </c>
      <c r="C24" s="81">
        <v>0</v>
      </c>
      <c r="D24" s="81">
        <v>0</v>
      </c>
      <c r="E24" s="82"/>
      <c r="F24" s="82"/>
      <c r="G24" s="82"/>
      <c r="H24" s="33">
        <f t="shared" ref="H24:H26" si="8">(($D24*(1+$E24)))</f>
        <v>0</v>
      </c>
      <c r="I24" s="35"/>
      <c r="J24" s="33">
        <f t="shared" ref="J24:J26" si="9">(($D24*(1+$F24)))</f>
        <v>0</v>
      </c>
      <c r="K24" s="33"/>
      <c r="L24" s="33">
        <f t="shared" ref="L24:L26" si="10">(($D24*(1+$G24)))</f>
        <v>0</v>
      </c>
      <c r="M24" s="36">
        <f>(IF($M$6=$E$7,H24-D24,IF($M$6=$F$7,J24-D24,IF($M$6=$G$7,L24-D24))))</f>
        <v>0</v>
      </c>
    </row>
    <row r="25" spans="1:13" s="41" customFormat="1" ht="12.75" customHeight="1" x14ac:dyDescent="0.25">
      <c r="A25" s="39"/>
      <c r="B25" s="80" t="s">
        <v>82</v>
      </c>
      <c r="C25" s="81">
        <v>0</v>
      </c>
      <c r="D25" s="81">
        <v>0</v>
      </c>
      <c r="E25" s="82"/>
      <c r="F25" s="82"/>
      <c r="G25" s="82"/>
      <c r="H25" s="33">
        <f t="shared" si="8"/>
        <v>0</v>
      </c>
      <c r="I25" s="35"/>
      <c r="J25" s="33">
        <f t="shared" si="9"/>
        <v>0</v>
      </c>
      <c r="K25" s="33"/>
      <c r="L25" s="33">
        <f t="shared" si="10"/>
        <v>0</v>
      </c>
      <c r="M25" s="36">
        <f t="shared" ref="M25:M26" si="11">(IF($M$6=$E$7,H25-D25,IF($M$6=$F$7,J25-D25,IF($M$6=$G$7,L25-D25))))</f>
        <v>0</v>
      </c>
    </row>
    <row r="26" spans="1:13" x14ac:dyDescent="0.25">
      <c r="A26" s="12"/>
      <c r="B26" s="80" t="s">
        <v>83</v>
      </c>
      <c r="C26" s="81">
        <v>0</v>
      </c>
      <c r="D26" s="81">
        <v>0</v>
      </c>
      <c r="E26" s="82"/>
      <c r="F26" s="82"/>
      <c r="G26" s="82"/>
      <c r="H26" s="33">
        <f t="shared" si="8"/>
        <v>0</v>
      </c>
      <c r="I26" s="35"/>
      <c r="J26" s="33">
        <f t="shared" si="9"/>
        <v>0</v>
      </c>
      <c r="K26" s="33"/>
      <c r="L26" s="33">
        <f t="shared" si="10"/>
        <v>0</v>
      </c>
      <c r="M26" s="36">
        <f t="shared" si="11"/>
        <v>0</v>
      </c>
    </row>
    <row r="27" spans="1:13" x14ac:dyDescent="0.25">
      <c r="A27" s="12"/>
      <c r="B27" s="37" t="s">
        <v>84</v>
      </c>
      <c r="C27" s="33">
        <f>SUM(C23:C26)</f>
        <v>0</v>
      </c>
      <c r="D27" s="33">
        <f>SUM(D23:D26)</f>
        <v>0</v>
      </c>
      <c r="E27" s="34"/>
      <c r="F27" s="34"/>
      <c r="G27" s="34"/>
      <c r="H27" s="33">
        <f>SUM(H24:H26)</f>
        <v>0</v>
      </c>
      <c r="I27" s="35"/>
      <c r="J27" s="33">
        <f>SUM(J24:J26)</f>
        <v>0</v>
      </c>
      <c r="K27" s="33"/>
      <c r="L27" s="33">
        <f>SUM(L24:L26)</f>
        <v>0</v>
      </c>
      <c r="M27" s="38">
        <f>SUM(M24:M26)</f>
        <v>0</v>
      </c>
    </row>
    <row r="28" spans="1:13" x14ac:dyDescent="0.25">
      <c r="A28" s="12"/>
      <c r="B28" s="66" t="s">
        <v>85</v>
      </c>
      <c r="C28" s="66"/>
      <c r="D28" s="66"/>
      <c r="E28" s="67"/>
      <c r="F28" s="67"/>
      <c r="G28" s="67"/>
      <c r="H28" s="66"/>
      <c r="I28" s="66"/>
      <c r="J28" s="66"/>
      <c r="K28" s="66"/>
      <c r="L28" s="66"/>
      <c r="M28" s="68"/>
    </row>
    <row r="29" spans="1:13" x14ac:dyDescent="0.25">
      <c r="A29" s="12"/>
      <c r="B29" s="81" t="s">
        <v>86</v>
      </c>
      <c r="C29" s="81">
        <v>0</v>
      </c>
      <c r="D29" s="81">
        <v>0</v>
      </c>
      <c r="E29" s="82"/>
      <c r="F29" s="82"/>
      <c r="G29" s="82"/>
      <c r="H29" s="33">
        <f t="shared" ref="H29:H31" si="12">(($D29*(1+$E29)))</f>
        <v>0</v>
      </c>
      <c r="I29" s="35"/>
      <c r="J29" s="33">
        <f t="shared" ref="J29:J31" si="13">(($D29*(1+$F29)))</f>
        <v>0</v>
      </c>
      <c r="K29" s="33"/>
      <c r="L29" s="33">
        <f t="shared" ref="L29:L31" si="14">(($D29*(1+$G29)))</f>
        <v>0</v>
      </c>
      <c r="M29" s="33">
        <f>(IF($M$6=$E$7,H29-D29,IF($M$6=$F$7,J29-D29,IF($M$6=$G$7,L29-D29))))</f>
        <v>0</v>
      </c>
    </row>
    <row r="30" spans="1:13" x14ac:dyDescent="0.25">
      <c r="A30" s="12"/>
      <c r="B30" s="80" t="s">
        <v>87</v>
      </c>
      <c r="C30" s="81">
        <v>0</v>
      </c>
      <c r="D30" s="81">
        <v>0</v>
      </c>
      <c r="E30" s="82"/>
      <c r="F30" s="82"/>
      <c r="G30" s="82"/>
      <c r="H30" s="33">
        <f t="shared" si="12"/>
        <v>0</v>
      </c>
      <c r="I30" s="35"/>
      <c r="J30" s="33">
        <f t="shared" si="13"/>
        <v>0</v>
      </c>
      <c r="K30" s="33"/>
      <c r="L30" s="33">
        <f t="shared" si="14"/>
        <v>0</v>
      </c>
      <c r="M30" s="33">
        <f t="shared" ref="M30:M31" si="15">(IF($M$6=$E$7,H30-D30,IF($M$6=$F$7,J30-D30,IF($M$6=$G$7,L30-D30))))</f>
        <v>0</v>
      </c>
    </row>
    <row r="31" spans="1:13" x14ac:dyDescent="0.25">
      <c r="A31" s="12"/>
      <c r="B31" s="80" t="s">
        <v>185</v>
      </c>
      <c r="C31" s="81">
        <v>0</v>
      </c>
      <c r="D31" s="81">
        <v>0</v>
      </c>
      <c r="E31" s="82"/>
      <c r="F31" s="82"/>
      <c r="G31" s="82"/>
      <c r="H31" s="33">
        <f t="shared" si="12"/>
        <v>0</v>
      </c>
      <c r="I31" s="35"/>
      <c r="J31" s="33">
        <f t="shared" si="13"/>
        <v>0</v>
      </c>
      <c r="K31" s="33"/>
      <c r="L31" s="33">
        <f t="shared" si="14"/>
        <v>0</v>
      </c>
      <c r="M31" s="33">
        <f t="shared" si="15"/>
        <v>0</v>
      </c>
    </row>
    <row r="32" spans="1:13" x14ac:dyDescent="0.25">
      <c r="A32" s="12"/>
      <c r="B32" s="37" t="s">
        <v>88</v>
      </c>
      <c r="C32" s="33">
        <f>SUM(C29:C31)</f>
        <v>0</v>
      </c>
      <c r="D32" s="33">
        <f>SUM(D29:D31)</f>
        <v>0</v>
      </c>
      <c r="E32" s="34"/>
      <c r="F32" s="34"/>
      <c r="G32" s="34"/>
      <c r="H32" s="33">
        <f>SUM(H29:H31)</f>
        <v>0</v>
      </c>
      <c r="I32" s="35"/>
      <c r="J32" s="33">
        <f>SUM(J29:J31)</f>
        <v>0</v>
      </c>
      <c r="K32" s="33"/>
      <c r="L32" s="33">
        <f>SUM(L29:L31)</f>
        <v>0</v>
      </c>
      <c r="M32" s="33">
        <f>SUM(M29:M31)</f>
        <v>0</v>
      </c>
    </row>
    <row r="33" spans="1:13" ht="30" customHeight="1" x14ac:dyDescent="0.25">
      <c r="A33" s="1">
        <v>31</v>
      </c>
      <c r="B33" s="37" t="s">
        <v>14</v>
      </c>
      <c r="C33" s="33">
        <f>SUM(C19+C22+C27+C32)</f>
        <v>0</v>
      </c>
      <c r="D33" s="33">
        <f>SUM(D19+D22+D27+D32)</f>
        <v>0</v>
      </c>
      <c r="E33" s="34"/>
      <c r="F33" s="34"/>
      <c r="G33" s="34"/>
      <c r="H33" s="42">
        <f t="shared" ref="H33:M33" si="16">SUM(H19+H22+H27+H32)</f>
        <v>0</v>
      </c>
      <c r="I33" s="35"/>
      <c r="J33" s="42">
        <f t="shared" si="16"/>
        <v>0</v>
      </c>
      <c r="K33" s="33"/>
      <c r="L33" s="42">
        <f t="shared" si="16"/>
        <v>0</v>
      </c>
      <c r="M33" s="42">
        <f t="shared" si="16"/>
        <v>0</v>
      </c>
    </row>
    <row r="34" spans="1:13" ht="24.95" customHeight="1" x14ac:dyDescent="0.25">
      <c r="A34" s="1">
        <v>32</v>
      </c>
      <c r="B34" s="66" t="s">
        <v>11</v>
      </c>
      <c r="C34" s="66"/>
      <c r="D34" s="66"/>
      <c r="E34" s="66"/>
      <c r="F34" s="66"/>
      <c r="G34" s="66"/>
      <c r="H34" s="66"/>
      <c r="I34" s="66"/>
      <c r="J34" s="66"/>
      <c r="K34" s="66"/>
      <c r="L34" s="66"/>
      <c r="M34" s="68"/>
    </row>
    <row r="35" spans="1:13" x14ac:dyDescent="0.25">
      <c r="A35" s="12"/>
      <c r="B35" s="32" t="s">
        <v>89</v>
      </c>
      <c r="C35" s="33">
        <v>0</v>
      </c>
      <c r="D35" s="33">
        <v>0</v>
      </c>
      <c r="E35" s="34"/>
      <c r="F35" s="34"/>
      <c r="G35" s="34"/>
      <c r="H35" s="33">
        <f t="shared" ref="H35:H38" si="17">(($D35*(1+$E35)))</f>
        <v>0</v>
      </c>
      <c r="I35" s="35"/>
      <c r="J35" s="33">
        <f t="shared" ref="J35:J36" si="18">(($D35*(1+$F35)))</f>
        <v>0</v>
      </c>
      <c r="K35" s="33"/>
      <c r="L35" s="33">
        <f t="shared" ref="L35:L38" si="19">(($D35*(1+$G35)))</f>
        <v>0</v>
      </c>
      <c r="M35" s="33">
        <f>(IF($M$6=$E$7,H35-D35,IF($M$6=$F$7,J35-D35,IF($M$6=$G$7,L35-D35))))</f>
        <v>0</v>
      </c>
    </row>
    <row r="36" spans="1:13" x14ac:dyDescent="0.25">
      <c r="A36" s="12"/>
      <c r="B36" s="32" t="s">
        <v>186</v>
      </c>
      <c r="C36" s="33">
        <v>0</v>
      </c>
      <c r="D36" s="33">
        <v>0</v>
      </c>
      <c r="E36" s="34"/>
      <c r="F36" s="34"/>
      <c r="G36" s="34"/>
      <c r="H36" s="33">
        <f t="shared" si="17"/>
        <v>0</v>
      </c>
      <c r="I36" s="35"/>
      <c r="J36" s="33">
        <f t="shared" si="18"/>
        <v>0</v>
      </c>
      <c r="K36" s="33"/>
      <c r="L36" s="33">
        <f t="shared" si="19"/>
        <v>0</v>
      </c>
      <c r="M36" s="33">
        <f t="shared" ref="M36:M37" si="20">(IF($M$6=$E$7,H36-D36,IF($M$6=$F$7,J36-D36,IF($M$6=$G$7,L36-D36))))</f>
        <v>0</v>
      </c>
    </row>
    <row r="37" spans="1:13" x14ac:dyDescent="0.25">
      <c r="A37" s="12"/>
      <c r="B37" s="32" t="s">
        <v>90</v>
      </c>
      <c r="C37" s="33">
        <v>0</v>
      </c>
      <c r="D37" s="33">
        <v>0</v>
      </c>
      <c r="E37" s="34"/>
      <c r="F37" s="34"/>
      <c r="G37" s="34"/>
      <c r="H37" s="33">
        <f t="shared" si="17"/>
        <v>0</v>
      </c>
      <c r="I37" s="35"/>
      <c r="J37" s="33">
        <f>(($D37*(1+$F37)))</f>
        <v>0</v>
      </c>
      <c r="K37" s="33"/>
      <c r="L37" s="33">
        <f t="shared" si="19"/>
        <v>0</v>
      </c>
      <c r="M37" s="33">
        <f t="shared" si="20"/>
        <v>0</v>
      </c>
    </row>
    <row r="38" spans="1:13" x14ac:dyDescent="0.25">
      <c r="A38" s="12"/>
      <c r="B38" s="32" t="s">
        <v>91</v>
      </c>
      <c r="C38" s="33">
        <v>0</v>
      </c>
      <c r="D38" s="33">
        <v>0</v>
      </c>
      <c r="E38" s="34"/>
      <c r="F38" s="34"/>
      <c r="G38" s="34"/>
      <c r="H38" s="33">
        <f t="shared" si="17"/>
        <v>0</v>
      </c>
      <c r="I38" s="35"/>
      <c r="J38" s="33">
        <f>(($D38*(1+$F38)))</f>
        <v>0</v>
      </c>
      <c r="K38" s="33"/>
      <c r="L38" s="33">
        <f t="shared" si="19"/>
        <v>0</v>
      </c>
      <c r="M38" s="33">
        <f>SUM(M35:M37)</f>
        <v>0</v>
      </c>
    </row>
    <row r="39" spans="1:13" x14ac:dyDescent="0.25">
      <c r="A39" s="43"/>
      <c r="B39" s="37" t="s">
        <v>92</v>
      </c>
      <c r="C39" s="33">
        <f>SUM(C35:C38)</f>
        <v>0</v>
      </c>
      <c r="D39" s="33">
        <f>SUM(D35:D38)</f>
        <v>0</v>
      </c>
      <c r="E39" s="34"/>
      <c r="F39" s="34"/>
      <c r="G39" s="34"/>
      <c r="H39" s="42">
        <f>SUM(H35:H38)</f>
        <v>0</v>
      </c>
      <c r="I39" s="35"/>
      <c r="J39" s="42">
        <f t="shared" ref="J39:M39" si="21">SUM(J35:J38)</f>
        <v>0</v>
      </c>
      <c r="K39" s="42" t="s">
        <v>8</v>
      </c>
      <c r="L39" s="42">
        <f t="shared" si="21"/>
        <v>0</v>
      </c>
      <c r="M39" s="42">
        <f t="shared" si="21"/>
        <v>0</v>
      </c>
    </row>
    <row r="40" spans="1:13" x14ac:dyDescent="0.25">
      <c r="A40" s="12"/>
      <c r="B40" s="66" t="s">
        <v>93</v>
      </c>
      <c r="C40" s="66"/>
      <c r="D40" s="66"/>
      <c r="E40" s="67"/>
      <c r="F40" s="67"/>
      <c r="G40" s="67"/>
      <c r="H40" s="66"/>
      <c r="I40" s="66"/>
      <c r="J40" s="66"/>
      <c r="K40" s="66"/>
      <c r="L40" s="66"/>
      <c r="M40" s="68"/>
    </row>
    <row r="41" spans="1:13" s="41" customFormat="1" ht="12.75" customHeight="1" x14ac:dyDescent="0.25">
      <c r="A41" s="39"/>
      <c r="B41" s="44" t="s">
        <v>94</v>
      </c>
      <c r="C41" s="35">
        <v>0</v>
      </c>
      <c r="D41" s="35">
        <v>0</v>
      </c>
      <c r="E41" s="40"/>
      <c r="F41" s="40"/>
      <c r="G41" s="40"/>
      <c r="H41" s="33">
        <f t="shared" ref="H41:H44" si="22">(($D41*(1+$E41)))</f>
        <v>0</v>
      </c>
      <c r="I41" s="35"/>
      <c r="J41" s="33">
        <f t="shared" ref="J41:J44" si="23">(($D41*(1+$F41)))</f>
        <v>0</v>
      </c>
      <c r="K41" s="33"/>
      <c r="L41" s="33">
        <f t="shared" ref="L41:L44" si="24">(($D41*(1+$G41)))</f>
        <v>0</v>
      </c>
      <c r="M41" s="33">
        <f>(IF($M$6=$E$7,H41-D41,IF($M$6=$F$7,J41-D41,IF($M$6=$G$7,L41-D41))))</f>
        <v>0</v>
      </c>
    </row>
    <row r="42" spans="1:13" x14ac:dyDescent="0.25">
      <c r="A42" s="12"/>
      <c r="B42" s="32" t="s">
        <v>95</v>
      </c>
      <c r="C42" s="33">
        <v>0</v>
      </c>
      <c r="D42" s="33">
        <v>0</v>
      </c>
      <c r="E42" s="34"/>
      <c r="F42" s="34"/>
      <c r="G42" s="34"/>
      <c r="H42" s="33">
        <f t="shared" si="22"/>
        <v>0</v>
      </c>
      <c r="I42" s="35"/>
      <c r="J42" s="33">
        <f t="shared" si="23"/>
        <v>0</v>
      </c>
      <c r="K42" s="33"/>
      <c r="L42" s="33">
        <f t="shared" si="24"/>
        <v>0</v>
      </c>
      <c r="M42" s="33">
        <f t="shared" ref="M42:M43" si="25">(IF($M$6=$E$7,H42-D42,IF($M$6=$F$7,J42-D42,IF($M$6=$G$7,L42-D42))))</f>
        <v>0</v>
      </c>
    </row>
    <row r="43" spans="1:13" x14ac:dyDescent="0.25">
      <c r="A43" s="12"/>
      <c r="B43" s="32" t="s">
        <v>96</v>
      </c>
      <c r="C43" s="33">
        <v>0</v>
      </c>
      <c r="D43" s="33">
        <v>0</v>
      </c>
      <c r="E43" s="34"/>
      <c r="F43" s="34"/>
      <c r="G43" s="34"/>
      <c r="H43" s="33">
        <f t="shared" si="22"/>
        <v>0</v>
      </c>
      <c r="I43" s="35"/>
      <c r="J43" s="33">
        <f t="shared" si="23"/>
        <v>0</v>
      </c>
      <c r="K43" s="33"/>
      <c r="L43" s="33">
        <f t="shared" si="24"/>
        <v>0</v>
      </c>
      <c r="M43" s="33">
        <f t="shared" si="25"/>
        <v>0</v>
      </c>
    </row>
    <row r="44" spans="1:13" x14ac:dyDescent="0.25">
      <c r="A44" s="12"/>
      <c r="B44" s="32" t="s">
        <v>97</v>
      </c>
      <c r="C44" s="33">
        <v>0</v>
      </c>
      <c r="D44" s="33">
        <v>0</v>
      </c>
      <c r="E44" s="34"/>
      <c r="F44" s="34"/>
      <c r="G44" s="34"/>
      <c r="H44" s="33">
        <f t="shared" si="22"/>
        <v>0</v>
      </c>
      <c r="I44" s="35"/>
      <c r="J44" s="33">
        <f t="shared" si="23"/>
        <v>0</v>
      </c>
      <c r="K44" s="33"/>
      <c r="L44" s="33">
        <f t="shared" si="24"/>
        <v>0</v>
      </c>
      <c r="M44" s="33">
        <f>SUM(M41:M43)</f>
        <v>0</v>
      </c>
    </row>
    <row r="45" spans="1:13" x14ac:dyDescent="0.25">
      <c r="A45" s="12"/>
      <c r="B45" s="37" t="s">
        <v>98</v>
      </c>
      <c r="C45" s="33">
        <f>SUM(C41:C44)</f>
        <v>0</v>
      </c>
      <c r="D45" s="33">
        <f>SUM(D41:D44)</f>
        <v>0</v>
      </c>
      <c r="E45" s="34"/>
      <c r="F45" s="34"/>
      <c r="G45" s="34"/>
      <c r="H45" s="42">
        <f>SUM(H41:H44)</f>
        <v>0</v>
      </c>
      <c r="I45" s="35"/>
      <c r="J45" s="42">
        <f>SUM(J41:J44)</f>
        <v>0</v>
      </c>
      <c r="K45" s="33"/>
      <c r="L45" s="42">
        <f>SUM(L41:L44)</f>
        <v>0</v>
      </c>
      <c r="M45" s="42">
        <f>SUM(M41:M44)</f>
        <v>0</v>
      </c>
    </row>
    <row r="46" spans="1:13" x14ac:dyDescent="0.25">
      <c r="A46" s="12"/>
      <c r="B46" s="66" t="s">
        <v>99</v>
      </c>
      <c r="C46" s="66"/>
      <c r="D46" s="66"/>
      <c r="E46" s="67"/>
      <c r="F46" s="67"/>
      <c r="G46" s="67"/>
      <c r="H46" s="66"/>
      <c r="I46" s="66"/>
      <c r="J46" s="66"/>
      <c r="K46" s="66"/>
      <c r="L46" s="66"/>
      <c r="M46" s="68"/>
    </row>
    <row r="47" spans="1:13" x14ac:dyDescent="0.25">
      <c r="A47" s="12"/>
      <c r="B47" s="32" t="s">
        <v>100</v>
      </c>
      <c r="C47" s="33">
        <v>0</v>
      </c>
      <c r="D47" s="33">
        <v>0</v>
      </c>
      <c r="E47" s="34"/>
      <c r="F47" s="34"/>
      <c r="G47" s="34"/>
      <c r="H47" s="33">
        <f t="shared" ref="H47:H49" si="26">(($D47*(1+$E47)))</f>
        <v>0</v>
      </c>
      <c r="I47" s="35"/>
      <c r="J47" s="33">
        <f t="shared" ref="J47:J49" si="27">(($D47*(1+$F47)))</f>
        <v>0</v>
      </c>
      <c r="K47" s="33"/>
      <c r="L47" s="33">
        <f t="shared" ref="L47:L49" si="28">(($D47*(1+$G47)))</f>
        <v>0</v>
      </c>
      <c r="M47" s="33">
        <f>(IF($M$6=$E$7,H47-D47,IF($M$6=$F$7,J47-D47,IF($M$6=$G$7,L47-D47))))</f>
        <v>0</v>
      </c>
    </row>
    <row r="48" spans="1:13" x14ac:dyDescent="0.25">
      <c r="A48" s="12"/>
      <c r="B48" s="32" t="s">
        <v>101</v>
      </c>
      <c r="C48" s="33">
        <v>0</v>
      </c>
      <c r="D48" s="33">
        <v>0</v>
      </c>
      <c r="E48" s="34"/>
      <c r="F48" s="34"/>
      <c r="G48" s="34"/>
      <c r="H48" s="33">
        <f t="shared" si="26"/>
        <v>0</v>
      </c>
      <c r="I48" s="35"/>
      <c r="J48" s="33">
        <f t="shared" si="27"/>
        <v>0</v>
      </c>
      <c r="K48" s="33"/>
      <c r="L48" s="33">
        <f t="shared" si="28"/>
        <v>0</v>
      </c>
      <c r="M48" s="33">
        <f t="shared" ref="M48:M49" si="29">(IF($M$6=$E$7,H48-D48,IF($M$6=$F$7,J48-D48,IF($M$6=$G$7,L48-D48))))</f>
        <v>0</v>
      </c>
    </row>
    <row r="49" spans="1:13" x14ac:dyDescent="0.25">
      <c r="A49" s="12"/>
      <c r="B49" s="32" t="s">
        <v>102</v>
      </c>
      <c r="C49" s="33">
        <v>0</v>
      </c>
      <c r="D49" s="33">
        <v>0</v>
      </c>
      <c r="E49" s="34"/>
      <c r="F49" s="34"/>
      <c r="G49" s="34"/>
      <c r="H49" s="33">
        <f t="shared" si="26"/>
        <v>0</v>
      </c>
      <c r="I49" s="35"/>
      <c r="J49" s="33">
        <f t="shared" si="27"/>
        <v>0</v>
      </c>
      <c r="K49" s="33"/>
      <c r="L49" s="33">
        <f t="shared" si="28"/>
        <v>0</v>
      </c>
      <c r="M49" s="33">
        <f t="shared" si="29"/>
        <v>0</v>
      </c>
    </row>
    <row r="50" spans="1:13" x14ac:dyDescent="0.25">
      <c r="A50" s="12"/>
      <c r="B50" s="37" t="s">
        <v>103</v>
      </c>
      <c r="C50" s="33">
        <f>SUM(C47:C49)</f>
        <v>0</v>
      </c>
      <c r="D50" s="33">
        <f>SUM(D47:D49)</f>
        <v>0</v>
      </c>
      <c r="E50" s="34"/>
      <c r="F50" s="34"/>
      <c r="G50" s="34"/>
      <c r="H50" s="33">
        <f>SUM(H47:H49)</f>
        <v>0</v>
      </c>
      <c r="I50" s="35"/>
      <c r="J50" s="33">
        <f>SUM(J47:J49)</f>
        <v>0</v>
      </c>
      <c r="K50" s="33"/>
      <c r="L50" s="33">
        <f>SUM(L47:L49)</f>
        <v>0</v>
      </c>
      <c r="M50" s="38">
        <f>SUM(M47:M49)</f>
        <v>0</v>
      </c>
    </row>
    <row r="51" spans="1:13" ht="24.95" customHeight="1" x14ac:dyDescent="0.25">
      <c r="B51" s="66" t="s">
        <v>190</v>
      </c>
      <c r="C51" s="66"/>
      <c r="D51" s="66"/>
      <c r="E51" s="66"/>
      <c r="F51" s="66"/>
      <c r="G51" s="66"/>
      <c r="H51" s="66"/>
      <c r="I51" s="66"/>
      <c r="J51" s="66"/>
      <c r="K51" s="66"/>
      <c r="L51" s="66"/>
      <c r="M51" s="68"/>
    </row>
    <row r="52" spans="1:13" x14ac:dyDescent="0.25">
      <c r="A52" s="12"/>
      <c r="B52" s="32" t="s">
        <v>187</v>
      </c>
      <c r="C52" s="33">
        <v>0</v>
      </c>
      <c r="D52" s="33">
        <v>0</v>
      </c>
      <c r="E52" s="34"/>
      <c r="F52" s="34"/>
      <c r="G52" s="34"/>
      <c r="H52" s="33">
        <f t="shared" ref="H52:H53" si="30">(($D52*(1+$E52)))</f>
        <v>0</v>
      </c>
      <c r="I52" s="35"/>
      <c r="J52" s="33">
        <f t="shared" ref="J52:J53" si="31">(($D52*(1+$F52)))</f>
        <v>0</v>
      </c>
      <c r="K52" s="33"/>
      <c r="L52" s="33">
        <f t="shared" ref="L52:L53" si="32">(($D52*(1+$G52)))</f>
        <v>0</v>
      </c>
      <c r="M52" s="33">
        <f t="shared" ref="M52" si="33">(IF($M$6=$E$7,H52-D52,IF($M$6=$F$7,J52-D52,IF($M$6=$G$7,L52-D52))))</f>
        <v>0</v>
      </c>
    </row>
    <row r="53" spans="1:13" x14ac:dyDescent="0.25">
      <c r="A53" s="12"/>
      <c r="B53" s="32" t="s">
        <v>180</v>
      </c>
      <c r="C53" s="33">
        <v>0</v>
      </c>
      <c r="D53" s="33">
        <v>0</v>
      </c>
      <c r="E53" s="34"/>
      <c r="F53" s="34"/>
      <c r="G53" s="34"/>
      <c r="H53" s="33">
        <f t="shared" si="30"/>
        <v>0</v>
      </c>
      <c r="I53" s="35"/>
      <c r="J53" s="33">
        <f t="shared" si="31"/>
        <v>0</v>
      </c>
      <c r="K53" s="33"/>
      <c r="L53" s="33">
        <f t="shared" si="32"/>
        <v>0</v>
      </c>
      <c r="M53" s="38">
        <f>SUM(M52)</f>
        <v>0</v>
      </c>
    </row>
    <row r="54" spans="1:13" x14ac:dyDescent="0.25">
      <c r="A54" s="12"/>
      <c r="B54" s="37" t="s">
        <v>181</v>
      </c>
      <c r="C54" s="33">
        <f>SUM(C52:C53)</f>
        <v>0</v>
      </c>
      <c r="D54" s="33">
        <f>SUM(D52:D53)</f>
        <v>0</v>
      </c>
      <c r="E54" s="34"/>
      <c r="F54" s="34"/>
      <c r="G54" s="34"/>
      <c r="H54" s="33">
        <f>SUM(H52:H53)</f>
        <v>0</v>
      </c>
      <c r="I54" s="35"/>
      <c r="J54" s="33">
        <f>SUM(J52:J53)</f>
        <v>0</v>
      </c>
      <c r="K54" s="33"/>
      <c r="L54" s="33">
        <f>SUM(L52:L53)</f>
        <v>0</v>
      </c>
      <c r="M54" s="38">
        <f>SUM(M52:M53)</f>
        <v>0</v>
      </c>
    </row>
    <row r="55" spans="1:13" ht="30" customHeight="1" x14ac:dyDescent="0.25">
      <c r="A55" s="1">
        <v>32</v>
      </c>
      <c r="B55" s="37" t="s">
        <v>15</v>
      </c>
      <c r="C55" s="33">
        <f>SUM(C39+C45+C50+C54)</f>
        <v>0</v>
      </c>
      <c r="D55" s="33">
        <f>SUM(D39+D45+D50+D54)</f>
        <v>0</v>
      </c>
      <c r="E55" s="34"/>
      <c r="F55" s="34"/>
      <c r="G55" s="34"/>
      <c r="H55" s="33">
        <f t="shared" ref="H55:M55" si="34">SUM(H39+H45+H50+H54)</f>
        <v>0</v>
      </c>
      <c r="I55" s="33" t="s">
        <v>8</v>
      </c>
      <c r="J55" s="33">
        <f t="shared" si="34"/>
        <v>0</v>
      </c>
      <c r="K55" s="33" t="s">
        <v>8</v>
      </c>
      <c r="L55" s="33">
        <f t="shared" si="34"/>
        <v>0</v>
      </c>
      <c r="M55" s="33">
        <f t="shared" si="34"/>
        <v>0</v>
      </c>
    </row>
    <row r="56" spans="1:13" ht="24.95" customHeight="1" x14ac:dyDescent="0.25">
      <c r="A56" s="1">
        <v>34</v>
      </c>
      <c r="B56" s="66" t="s">
        <v>12</v>
      </c>
      <c r="C56" s="66"/>
      <c r="D56" s="66"/>
      <c r="E56" s="66"/>
      <c r="F56" s="66"/>
      <c r="G56" s="66"/>
      <c r="H56" s="66"/>
      <c r="I56" s="66"/>
      <c r="J56" s="66"/>
      <c r="K56" s="66"/>
      <c r="L56" s="66"/>
      <c r="M56" s="68"/>
    </row>
    <row r="57" spans="1:13" x14ac:dyDescent="0.25">
      <c r="A57" s="12" t="s">
        <v>8</v>
      </c>
      <c r="B57" s="43" t="s">
        <v>188</v>
      </c>
      <c r="C57" s="33">
        <v>0</v>
      </c>
      <c r="D57" s="33">
        <v>0</v>
      </c>
      <c r="E57" s="34"/>
      <c r="F57" s="34"/>
      <c r="G57" s="34"/>
      <c r="H57" s="33">
        <f t="shared" ref="H57:H65" si="35">(($D57*(1+$E57)))</f>
        <v>0</v>
      </c>
      <c r="I57" s="35"/>
      <c r="J57" s="33">
        <f t="shared" ref="J57:J65" si="36">(($D57*(1+$F57)))</f>
        <v>0</v>
      </c>
      <c r="K57" s="33"/>
      <c r="L57" s="33">
        <f t="shared" ref="L57:L65" si="37">(($D57*(1+$G57)))</f>
        <v>0</v>
      </c>
      <c r="M57" s="33">
        <f t="shared" ref="M57" si="38">(IF($M$6=$E$7,H57-D57,IF($M$6=$F$7,J57-D57,IF($M$6=$G$7,L57-D57))))</f>
        <v>0</v>
      </c>
    </row>
    <row r="58" spans="1:13" x14ac:dyDescent="0.25">
      <c r="A58" s="12"/>
      <c r="B58" s="43" t="s">
        <v>140</v>
      </c>
      <c r="C58" s="33">
        <v>0</v>
      </c>
      <c r="D58" s="33">
        <v>0</v>
      </c>
      <c r="E58" s="34"/>
      <c r="F58" s="34"/>
      <c r="G58" s="34"/>
      <c r="H58" s="33">
        <f t="shared" si="35"/>
        <v>0</v>
      </c>
      <c r="I58" s="35"/>
      <c r="J58" s="33">
        <f t="shared" si="36"/>
        <v>0</v>
      </c>
      <c r="K58" s="33"/>
      <c r="L58" s="33">
        <f t="shared" si="37"/>
        <v>0</v>
      </c>
      <c r="M58" s="33">
        <f t="shared" ref="M58:M65" si="39">(IF($M$6=$E$7,H58-D58,IF($M$6=$F$7,J58-D58,IF($M$6=$G$7,L58-D58))))</f>
        <v>0</v>
      </c>
    </row>
    <row r="59" spans="1:13" x14ac:dyDescent="0.25">
      <c r="A59" s="12" t="s">
        <v>8</v>
      </c>
      <c r="B59" s="43" t="s">
        <v>104</v>
      </c>
      <c r="C59" s="33">
        <v>0</v>
      </c>
      <c r="D59" s="33">
        <v>0</v>
      </c>
      <c r="E59" s="34"/>
      <c r="F59" s="34"/>
      <c r="G59" s="34"/>
      <c r="H59" s="33">
        <f t="shared" si="35"/>
        <v>0</v>
      </c>
      <c r="I59" s="35"/>
      <c r="J59" s="33">
        <f t="shared" si="36"/>
        <v>0</v>
      </c>
      <c r="K59" s="33"/>
      <c r="L59" s="33">
        <f t="shared" si="37"/>
        <v>0</v>
      </c>
      <c r="M59" s="33">
        <f t="shared" si="39"/>
        <v>0</v>
      </c>
    </row>
    <row r="60" spans="1:13" x14ac:dyDescent="0.25">
      <c r="A60" s="12" t="s">
        <v>8</v>
      </c>
      <c r="B60" s="43" t="s">
        <v>105</v>
      </c>
      <c r="C60" s="33">
        <v>0</v>
      </c>
      <c r="D60" s="33">
        <v>0</v>
      </c>
      <c r="E60" s="34"/>
      <c r="F60" s="34"/>
      <c r="G60" s="34"/>
      <c r="H60" s="33">
        <f t="shared" si="35"/>
        <v>0</v>
      </c>
      <c r="I60" s="35"/>
      <c r="J60" s="33">
        <f t="shared" si="36"/>
        <v>0</v>
      </c>
      <c r="K60" s="33"/>
      <c r="L60" s="33">
        <f t="shared" si="37"/>
        <v>0</v>
      </c>
      <c r="M60" s="33">
        <f t="shared" si="39"/>
        <v>0</v>
      </c>
    </row>
    <row r="61" spans="1:13" x14ac:dyDescent="0.25">
      <c r="A61" s="12"/>
      <c r="B61" s="43" t="s">
        <v>106</v>
      </c>
      <c r="C61" s="33">
        <v>0</v>
      </c>
      <c r="D61" s="33">
        <v>0</v>
      </c>
      <c r="E61" s="34"/>
      <c r="F61" s="34"/>
      <c r="G61" s="34"/>
      <c r="H61" s="33">
        <f t="shared" si="35"/>
        <v>0</v>
      </c>
      <c r="I61" s="35"/>
      <c r="J61" s="33">
        <f t="shared" si="36"/>
        <v>0</v>
      </c>
      <c r="K61" s="33"/>
      <c r="L61" s="33">
        <f t="shared" si="37"/>
        <v>0</v>
      </c>
      <c r="M61" s="33">
        <f t="shared" si="39"/>
        <v>0</v>
      </c>
    </row>
    <row r="62" spans="1:13" x14ac:dyDescent="0.25">
      <c r="A62" s="12" t="s">
        <v>8</v>
      </c>
      <c r="B62" s="43" t="s">
        <v>107</v>
      </c>
      <c r="C62" s="33">
        <v>0</v>
      </c>
      <c r="D62" s="33">
        <v>0</v>
      </c>
      <c r="E62" s="34"/>
      <c r="F62" s="34"/>
      <c r="G62" s="34"/>
      <c r="H62" s="33">
        <f t="shared" si="35"/>
        <v>0</v>
      </c>
      <c r="I62" s="35"/>
      <c r="J62" s="33">
        <f t="shared" si="36"/>
        <v>0</v>
      </c>
      <c r="K62" s="33"/>
      <c r="L62" s="33">
        <f t="shared" si="37"/>
        <v>0</v>
      </c>
      <c r="M62" s="33">
        <f t="shared" si="39"/>
        <v>0</v>
      </c>
    </row>
    <row r="63" spans="1:13" x14ac:dyDescent="0.25">
      <c r="A63" s="12"/>
      <c r="B63" s="43" t="s">
        <v>108</v>
      </c>
      <c r="C63" s="33">
        <v>0</v>
      </c>
      <c r="D63" s="33">
        <v>0</v>
      </c>
      <c r="E63" s="34"/>
      <c r="F63" s="34"/>
      <c r="G63" s="34"/>
      <c r="H63" s="33">
        <f t="shared" si="35"/>
        <v>0</v>
      </c>
      <c r="I63" s="35"/>
      <c r="J63" s="33">
        <f t="shared" si="36"/>
        <v>0</v>
      </c>
      <c r="K63" s="33"/>
      <c r="L63" s="33">
        <f t="shared" si="37"/>
        <v>0</v>
      </c>
      <c r="M63" s="33">
        <f t="shared" si="39"/>
        <v>0</v>
      </c>
    </row>
    <row r="64" spans="1:13" x14ac:dyDescent="0.25">
      <c r="A64" s="12"/>
      <c r="B64" s="43" t="s">
        <v>109</v>
      </c>
      <c r="C64" s="33">
        <v>0</v>
      </c>
      <c r="D64" s="33">
        <v>0</v>
      </c>
      <c r="E64" s="34"/>
      <c r="F64" s="34"/>
      <c r="G64" s="34"/>
      <c r="H64" s="33">
        <f t="shared" si="35"/>
        <v>0</v>
      </c>
      <c r="I64" s="35"/>
      <c r="J64" s="33">
        <f t="shared" si="36"/>
        <v>0</v>
      </c>
      <c r="K64" s="33"/>
      <c r="L64" s="33">
        <f t="shared" si="37"/>
        <v>0</v>
      </c>
      <c r="M64" s="33">
        <f t="shared" si="39"/>
        <v>0</v>
      </c>
    </row>
    <row r="65" spans="1:13" x14ac:dyDescent="0.25">
      <c r="A65" s="12" t="s">
        <v>8</v>
      </c>
      <c r="B65" s="43" t="s">
        <v>110</v>
      </c>
      <c r="C65" s="33">
        <v>0</v>
      </c>
      <c r="D65" s="33">
        <v>0</v>
      </c>
      <c r="E65" s="34"/>
      <c r="F65" s="34"/>
      <c r="G65" s="34"/>
      <c r="H65" s="33">
        <f t="shared" si="35"/>
        <v>0</v>
      </c>
      <c r="I65" s="35"/>
      <c r="J65" s="33">
        <f t="shared" si="36"/>
        <v>0</v>
      </c>
      <c r="K65" s="33"/>
      <c r="L65" s="33">
        <f t="shared" si="37"/>
        <v>0</v>
      </c>
      <c r="M65" s="33">
        <f t="shared" si="39"/>
        <v>0</v>
      </c>
    </row>
    <row r="66" spans="1:13" ht="30" customHeight="1" x14ac:dyDescent="0.25">
      <c r="A66" s="1">
        <v>34</v>
      </c>
      <c r="B66" s="37" t="s">
        <v>16</v>
      </c>
      <c r="C66" s="33">
        <f>SUM(C57:C65)</f>
        <v>0</v>
      </c>
      <c r="D66" s="33">
        <f>SUM(D57:D65)</f>
        <v>0</v>
      </c>
      <c r="E66" s="34"/>
      <c r="F66" s="34"/>
      <c r="G66" s="34"/>
      <c r="H66" s="33">
        <f>SUM(H57:H65)</f>
        <v>0</v>
      </c>
      <c r="I66" s="35"/>
      <c r="J66" s="33">
        <f>SUM(J57:J65)</f>
        <v>0</v>
      </c>
      <c r="K66" s="33"/>
      <c r="L66" s="33">
        <f>SUM(L57:L65)</f>
        <v>0</v>
      </c>
      <c r="M66" s="38">
        <f>SUM(M57:M65)</f>
        <v>0</v>
      </c>
    </row>
    <row r="67" spans="1:13" ht="24.95" customHeight="1" x14ac:dyDescent="0.25">
      <c r="A67" s="1">
        <v>35</v>
      </c>
      <c r="B67" s="66" t="s">
        <v>25</v>
      </c>
      <c r="C67" s="66"/>
      <c r="D67" s="66"/>
      <c r="E67" s="66"/>
      <c r="F67" s="66"/>
      <c r="G67" s="66"/>
      <c r="H67" s="66"/>
      <c r="I67" s="66"/>
      <c r="J67" s="66"/>
      <c r="K67" s="66"/>
      <c r="L67" s="66"/>
      <c r="M67" s="68"/>
    </row>
    <row r="68" spans="1:13" x14ac:dyDescent="0.25">
      <c r="A68" s="43" t="s">
        <v>8</v>
      </c>
      <c r="B68" s="43" t="s">
        <v>32</v>
      </c>
      <c r="C68" s="33">
        <v>0</v>
      </c>
      <c r="D68" s="33">
        <v>0</v>
      </c>
      <c r="E68" s="34"/>
      <c r="F68" s="34"/>
      <c r="G68" s="34"/>
      <c r="H68" s="33">
        <f t="shared" ref="H68:H71" si="40">(($D68*(1+$E68)))</f>
        <v>0</v>
      </c>
      <c r="I68" s="35"/>
      <c r="J68" s="33">
        <f t="shared" ref="J68:J71" si="41">(($D68*(1+$F68)))</f>
        <v>0</v>
      </c>
      <c r="K68" s="33"/>
      <c r="L68" s="33">
        <f>(($D68*(1+$G68)))</f>
        <v>0</v>
      </c>
      <c r="M68" s="33">
        <f t="shared" ref="M68:M71" si="42">(IF($M$6=$E$7,H68-D68,IF($M$6=$F$7,J68-D68,IF($M$6=$G$7,L68-D68))))</f>
        <v>0</v>
      </c>
    </row>
    <row r="69" spans="1:13" x14ac:dyDescent="0.25">
      <c r="A69" s="43" t="s">
        <v>8</v>
      </c>
      <c r="B69" s="43" t="s">
        <v>33</v>
      </c>
      <c r="C69" s="33">
        <v>0</v>
      </c>
      <c r="D69" s="33">
        <v>0</v>
      </c>
      <c r="E69" s="34"/>
      <c r="F69" s="34"/>
      <c r="G69" s="34"/>
      <c r="H69" s="33">
        <f t="shared" si="40"/>
        <v>0</v>
      </c>
      <c r="I69" s="35"/>
      <c r="J69" s="33">
        <f t="shared" si="41"/>
        <v>0</v>
      </c>
      <c r="K69" s="33"/>
      <c r="L69" s="33">
        <f t="shared" ref="L69:L71" si="43">(($D69*(1+$G69)))</f>
        <v>0</v>
      </c>
      <c r="M69" s="33">
        <f t="shared" si="42"/>
        <v>0</v>
      </c>
    </row>
    <row r="70" spans="1:13" x14ac:dyDescent="0.25">
      <c r="A70" s="43" t="s">
        <v>8</v>
      </c>
      <c r="B70" s="43" t="s">
        <v>34</v>
      </c>
      <c r="C70" s="33">
        <v>0</v>
      </c>
      <c r="D70" s="33">
        <v>0</v>
      </c>
      <c r="E70" s="34"/>
      <c r="F70" s="34"/>
      <c r="G70" s="34"/>
      <c r="H70" s="33">
        <f t="shared" si="40"/>
        <v>0</v>
      </c>
      <c r="I70" s="35"/>
      <c r="J70" s="33">
        <f t="shared" si="41"/>
        <v>0</v>
      </c>
      <c r="K70" s="33"/>
      <c r="L70" s="33">
        <f t="shared" si="43"/>
        <v>0</v>
      </c>
      <c r="M70" s="33">
        <f t="shared" si="42"/>
        <v>0</v>
      </c>
    </row>
    <row r="71" spans="1:13" x14ac:dyDescent="0.25">
      <c r="A71" s="43" t="s">
        <v>8</v>
      </c>
      <c r="B71" s="43" t="s">
        <v>35</v>
      </c>
      <c r="C71" s="33">
        <v>0</v>
      </c>
      <c r="D71" s="33">
        <v>0</v>
      </c>
      <c r="E71" s="34"/>
      <c r="F71" s="34"/>
      <c r="G71" s="34"/>
      <c r="H71" s="33">
        <f t="shared" si="40"/>
        <v>0</v>
      </c>
      <c r="I71" s="35"/>
      <c r="J71" s="33">
        <f t="shared" si="41"/>
        <v>0</v>
      </c>
      <c r="K71" s="33"/>
      <c r="L71" s="33">
        <f t="shared" si="43"/>
        <v>0</v>
      </c>
      <c r="M71" s="33">
        <f t="shared" si="42"/>
        <v>0</v>
      </c>
    </row>
    <row r="72" spans="1:13" ht="30" customHeight="1" x14ac:dyDescent="0.25">
      <c r="A72" s="1">
        <v>35</v>
      </c>
      <c r="B72" s="37" t="s">
        <v>26</v>
      </c>
      <c r="C72" s="33">
        <f>SUM(C68:C71)</f>
        <v>0</v>
      </c>
      <c r="D72" s="33">
        <f>SUM(D68:D71)</f>
        <v>0</v>
      </c>
      <c r="E72" s="34"/>
      <c r="F72" s="34"/>
      <c r="G72" s="34"/>
      <c r="H72" s="33">
        <f>SUM(H68:H71)</f>
        <v>0</v>
      </c>
      <c r="I72" s="35"/>
      <c r="J72" s="33">
        <f>SUM(J68:J71)</f>
        <v>0</v>
      </c>
      <c r="K72" s="33"/>
      <c r="L72" s="33">
        <f>SUM(L68:L71)</f>
        <v>0</v>
      </c>
      <c r="M72" s="33">
        <f>SUM(M68:M71)</f>
        <v>0</v>
      </c>
    </row>
    <row r="73" spans="1:13" ht="24.95" customHeight="1" x14ac:dyDescent="0.25">
      <c r="A73" s="1">
        <v>36</v>
      </c>
      <c r="B73" s="66" t="s">
        <v>27</v>
      </c>
      <c r="C73" s="66"/>
      <c r="D73" s="66"/>
      <c r="E73" s="66"/>
      <c r="F73" s="66"/>
      <c r="G73" s="66"/>
      <c r="H73" s="66"/>
      <c r="I73" s="66"/>
      <c r="J73" s="66"/>
      <c r="K73" s="66"/>
      <c r="L73" s="66"/>
      <c r="M73" s="68"/>
    </row>
    <row r="74" spans="1:13" s="41" customFormat="1" ht="12.75" customHeight="1" x14ac:dyDescent="0.25">
      <c r="A74" s="45"/>
      <c r="B74" s="44" t="s">
        <v>111</v>
      </c>
      <c r="C74" s="35">
        <v>0</v>
      </c>
      <c r="D74" s="35">
        <v>0</v>
      </c>
      <c r="E74" s="40"/>
      <c r="F74" s="40"/>
      <c r="G74" s="40"/>
      <c r="H74" s="33">
        <f t="shared" ref="H74:H76" si="44">(($D74*(1+$E74)))</f>
        <v>0</v>
      </c>
      <c r="I74" s="35"/>
      <c r="J74" s="33">
        <f t="shared" ref="J74:J76" si="45">(($D74*(1+$F74)))</f>
        <v>0</v>
      </c>
      <c r="K74" s="33"/>
      <c r="L74" s="33">
        <f t="shared" ref="L74:L76" si="46">(($D74*(1+$G74)))</f>
        <v>0</v>
      </c>
      <c r="M74" s="33">
        <f t="shared" ref="M74:M76" si="47">(IF($M$6=$E$7,H74-D74,IF($M$6=$F$7,J74-D74,IF($M$6=$G$7,L74-D74))))</f>
        <v>0</v>
      </c>
    </row>
    <row r="75" spans="1:13" s="41" customFormat="1" ht="12.75" customHeight="1" x14ac:dyDescent="0.25">
      <c r="A75" s="45"/>
      <c r="B75" s="44" t="s">
        <v>112</v>
      </c>
      <c r="C75" s="35">
        <v>0</v>
      </c>
      <c r="D75" s="35">
        <v>0</v>
      </c>
      <c r="E75" s="40"/>
      <c r="F75" s="40"/>
      <c r="G75" s="40"/>
      <c r="H75" s="33">
        <f t="shared" si="44"/>
        <v>0</v>
      </c>
      <c r="I75" s="35"/>
      <c r="J75" s="33">
        <f t="shared" si="45"/>
        <v>0</v>
      </c>
      <c r="K75" s="33"/>
      <c r="L75" s="33">
        <f t="shared" si="46"/>
        <v>0</v>
      </c>
      <c r="M75" s="33">
        <f t="shared" si="47"/>
        <v>0</v>
      </c>
    </row>
    <row r="76" spans="1:13" ht="12.75" customHeight="1" x14ac:dyDescent="0.25">
      <c r="A76" s="43"/>
      <c r="B76" s="32" t="s">
        <v>182</v>
      </c>
      <c r="C76" s="33">
        <v>0</v>
      </c>
      <c r="D76" s="33">
        <v>0</v>
      </c>
      <c r="E76" s="34"/>
      <c r="F76" s="34"/>
      <c r="G76" s="34"/>
      <c r="H76" s="33">
        <f t="shared" si="44"/>
        <v>0</v>
      </c>
      <c r="I76" s="35"/>
      <c r="J76" s="33">
        <f t="shared" si="45"/>
        <v>0</v>
      </c>
      <c r="K76" s="33"/>
      <c r="L76" s="33">
        <f t="shared" si="46"/>
        <v>0</v>
      </c>
      <c r="M76" s="33">
        <f t="shared" si="47"/>
        <v>0</v>
      </c>
    </row>
    <row r="77" spans="1:13" ht="30" customHeight="1" x14ac:dyDescent="0.25">
      <c r="A77" s="1">
        <v>36</v>
      </c>
      <c r="B77" s="37" t="s">
        <v>28</v>
      </c>
      <c r="C77" s="33">
        <f>SUM(C74:C76)</f>
        <v>0</v>
      </c>
      <c r="D77" s="33">
        <f>SUM(D74:D76)</f>
        <v>0</v>
      </c>
      <c r="E77" s="34"/>
      <c r="F77" s="34"/>
      <c r="G77" s="34"/>
      <c r="H77" s="33">
        <f>SUM(H74:H76)</f>
        <v>0</v>
      </c>
      <c r="I77" s="35"/>
      <c r="J77" s="33">
        <f>SUM(J74:J76)</f>
        <v>0</v>
      </c>
      <c r="K77" s="33"/>
      <c r="L77" s="33">
        <f>SUM(L74:L76)</f>
        <v>0</v>
      </c>
      <c r="M77" s="38">
        <f>SUM(M74:M76)</f>
        <v>0</v>
      </c>
    </row>
    <row r="78" spans="1:13" ht="24.95" customHeight="1" x14ac:dyDescent="0.25">
      <c r="A78" s="1">
        <v>37</v>
      </c>
      <c r="B78" s="66" t="s">
        <v>17</v>
      </c>
      <c r="C78" s="66"/>
      <c r="D78" s="66"/>
      <c r="E78" s="66"/>
      <c r="F78" s="66"/>
      <c r="G78" s="66"/>
      <c r="H78" s="66"/>
      <c r="I78" s="66"/>
      <c r="J78" s="66"/>
      <c r="K78" s="66"/>
      <c r="L78" s="66"/>
      <c r="M78" s="68"/>
    </row>
    <row r="79" spans="1:13" ht="12.75" customHeight="1" x14ac:dyDescent="0.25">
      <c r="A79" s="12"/>
      <c r="B79" s="32" t="s">
        <v>36</v>
      </c>
      <c r="C79" s="33">
        <v>0</v>
      </c>
      <c r="D79" s="33">
        <v>0</v>
      </c>
      <c r="E79" s="34"/>
      <c r="F79" s="34"/>
      <c r="G79" s="34"/>
      <c r="H79" s="33">
        <f t="shared" ref="H79" si="48">(($D79*(1+$E79)))</f>
        <v>0</v>
      </c>
      <c r="I79" s="35"/>
      <c r="J79" s="33">
        <f t="shared" ref="J79" si="49">(($D79*(1+$F79)))</f>
        <v>0</v>
      </c>
      <c r="K79" s="33"/>
      <c r="L79" s="33">
        <f t="shared" ref="L79" si="50">(($D79*(1+$G79)))</f>
        <v>0</v>
      </c>
      <c r="M79" s="33">
        <f t="shared" ref="M79" si="51">(IF($M$6=$E$7,H79-D79,IF($M$6=$F$7,J79-D79,IF($M$6=$G$7,L79-D79))))</f>
        <v>0</v>
      </c>
    </row>
    <row r="80" spans="1:13" ht="30" customHeight="1" x14ac:dyDescent="0.25">
      <c r="A80" s="1">
        <v>37</v>
      </c>
      <c r="B80" s="37" t="s">
        <v>18</v>
      </c>
      <c r="C80" s="33">
        <f>SUM(C79)</f>
        <v>0</v>
      </c>
      <c r="D80" s="33">
        <f>SUM(D79)</f>
        <v>0</v>
      </c>
      <c r="E80" s="34"/>
      <c r="F80" s="34"/>
      <c r="G80" s="34"/>
      <c r="H80" s="33">
        <f>SUM(H79)</f>
        <v>0</v>
      </c>
      <c r="I80" s="35"/>
      <c r="J80" s="33">
        <f>SUM(J79)</f>
        <v>0</v>
      </c>
      <c r="K80" s="33"/>
      <c r="L80" s="33">
        <f>SUM(L79)</f>
        <v>0</v>
      </c>
      <c r="M80" s="38">
        <f>SUM(M79)</f>
        <v>0</v>
      </c>
    </row>
    <row r="81" spans="1:14" ht="24.95" customHeight="1" x14ac:dyDescent="0.25">
      <c r="A81" s="1">
        <v>38</v>
      </c>
      <c r="B81" s="66" t="s">
        <v>19</v>
      </c>
      <c r="C81" s="66"/>
      <c r="D81" s="66"/>
      <c r="E81" s="66"/>
      <c r="F81" s="66"/>
      <c r="G81" s="66"/>
      <c r="H81" s="66"/>
      <c r="I81" s="66"/>
      <c r="J81" s="66"/>
      <c r="K81" s="66"/>
      <c r="L81" s="66"/>
      <c r="M81" s="68"/>
    </row>
    <row r="82" spans="1:14" x14ac:dyDescent="0.25">
      <c r="B82" s="44" t="s">
        <v>141</v>
      </c>
      <c r="C82" s="33">
        <v>0</v>
      </c>
      <c r="D82" s="33">
        <v>0</v>
      </c>
      <c r="E82" s="34"/>
      <c r="F82" s="34"/>
      <c r="G82" s="34"/>
      <c r="H82" s="33">
        <f t="shared" ref="H82:H85" si="52">(($D82*(1+$E82)))</f>
        <v>0</v>
      </c>
      <c r="I82" s="35"/>
      <c r="J82" s="33">
        <f t="shared" ref="J82:J85" si="53">(($D82*(1+$F82)))</f>
        <v>0</v>
      </c>
      <c r="K82" s="33"/>
      <c r="L82" s="33">
        <f t="shared" ref="L82:L85" si="54">(($D82*(1+$G82)))</f>
        <v>0</v>
      </c>
      <c r="M82" s="33">
        <f t="shared" ref="M82:M85" si="55">(IF($M$6=$E$7,H82-D82,IF($M$6=$F$7,J82-D82,IF($M$6=$G$7,L82-D82))))</f>
        <v>0</v>
      </c>
    </row>
    <row r="83" spans="1:14" x14ac:dyDescent="0.25">
      <c r="B83" s="44" t="s">
        <v>113</v>
      </c>
      <c r="C83" s="33">
        <v>0</v>
      </c>
      <c r="D83" s="33">
        <v>0</v>
      </c>
      <c r="E83" s="34"/>
      <c r="F83" s="34"/>
      <c r="G83" s="34"/>
      <c r="H83" s="33">
        <f t="shared" si="52"/>
        <v>0</v>
      </c>
      <c r="I83" s="35"/>
      <c r="J83" s="33">
        <f t="shared" si="53"/>
        <v>0</v>
      </c>
      <c r="K83" s="33"/>
      <c r="L83" s="33">
        <f t="shared" si="54"/>
        <v>0</v>
      </c>
      <c r="M83" s="33">
        <f t="shared" si="55"/>
        <v>0</v>
      </c>
    </row>
    <row r="84" spans="1:14" x14ac:dyDescent="0.25">
      <c r="B84" s="44" t="s">
        <v>114</v>
      </c>
      <c r="C84" s="33">
        <v>0</v>
      </c>
      <c r="D84" s="33">
        <v>0</v>
      </c>
      <c r="E84" s="34"/>
      <c r="F84" s="34"/>
      <c r="G84" s="34"/>
      <c r="H84" s="33">
        <f t="shared" si="52"/>
        <v>0</v>
      </c>
      <c r="I84" s="35"/>
      <c r="J84" s="33">
        <f t="shared" si="53"/>
        <v>0</v>
      </c>
      <c r="K84" s="33"/>
      <c r="L84" s="33">
        <f t="shared" si="54"/>
        <v>0</v>
      </c>
      <c r="M84" s="33">
        <f t="shared" si="55"/>
        <v>0</v>
      </c>
    </row>
    <row r="85" spans="1:14" x14ac:dyDescent="0.25">
      <c r="A85" s="12"/>
      <c r="B85" s="32" t="s">
        <v>37</v>
      </c>
      <c r="C85" s="33">
        <v>0</v>
      </c>
      <c r="D85" s="33">
        <v>0</v>
      </c>
      <c r="E85" s="34"/>
      <c r="F85" s="34"/>
      <c r="G85" s="34"/>
      <c r="H85" s="33">
        <f t="shared" si="52"/>
        <v>0</v>
      </c>
      <c r="I85" s="35"/>
      <c r="J85" s="33">
        <f t="shared" si="53"/>
        <v>0</v>
      </c>
      <c r="K85" s="33"/>
      <c r="L85" s="33">
        <f t="shared" si="54"/>
        <v>0</v>
      </c>
      <c r="M85" s="33">
        <f t="shared" si="55"/>
        <v>0</v>
      </c>
    </row>
    <row r="86" spans="1:14" ht="30" customHeight="1" x14ac:dyDescent="0.25">
      <c r="A86" s="1">
        <v>38</v>
      </c>
      <c r="B86" s="37" t="s">
        <v>20</v>
      </c>
      <c r="C86" s="33">
        <f>SUM(C82:C85)</f>
        <v>0</v>
      </c>
      <c r="D86" s="33">
        <f>SUM(D82:D85)</f>
        <v>0</v>
      </c>
      <c r="E86" s="34"/>
      <c r="F86" s="34"/>
      <c r="G86" s="34"/>
      <c r="H86" s="33">
        <f>SUM(H82:H85)</f>
        <v>0</v>
      </c>
      <c r="I86" s="35"/>
      <c r="J86" s="33">
        <f>SUM(J82:J85)</f>
        <v>0</v>
      </c>
      <c r="K86" s="33"/>
      <c r="L86" s="33">
        <f>SUM(L82:L85)</f>
        <v>0</v>
      </c>
      <c r="M86" s="38">
        <f>SUM(M82:M85)</f>
        <v>0</v>
      </c>
    </row>
    <row r="87" spans="1:14" ht="24.95" customHeight="1" x14ac:dyDescent="0.25">
      <c r="A87" s="1">
        <v>39</v>
      </c>
      <c r="B87" s="66" t="s">
        <v>21</v>
      </c>
      <c r="C87" s="66"/>
      <c r="D87" s="66"/>
      <c r="E87" s="66"/>
      <c r="F87" s="66"/>
      <c r="G87" s="66"/>
      <c r="H87" s="66"/>
      <c r="I87" s="66"/>
      <c r="J87" s="66"/>
      <c r="K87" s="66"/>
      <c r="L87" s="66"/>
      <c r="M87" s="68"/>
    </row>
    <row r="88" spans="1:14" x14ac:dyDescent="0.25">
      <c r="B88" s="44" t="s">
        <v>115</v>
      </c>
      <c r="C88" s="33">
        <v>0</v>
      </c>
      <c r="D88" s="33">
        <v>0</v>
      </c>
      <c r="E88" s="34"/>
      <c r="F88" s="34"/>
      <c r="G88" s="34"/>
      <c r="H88" s="33">
        <f t="shared" ref="H88:H90" si="56">(($D88*(1+$E88)))</f>
        <v>0</v>
      </c>
      <c r="I88" s="35"/>
      <c r="J88" s="33">
        <f t="shared" ref="J88:J90" si="57">(($D88*(1+$F88)))</f>
        <v>0</v>
      </c>
      <c r="K88" s="33"/>
      <c r="L88" s="33">
        <f t="shared" ref="L88:L90" si="58">(($D88*(1+$G88)))</f>
        <v>0</v>
      </c>
      <c r="M88" s="33">
        <f t="shared" ref="M88:M90" si="59">(IF($M$6=$E$7,H88-D88,IF($M$6=$F$7,J88-D88,IF($M$6=$G$7,L88-D88))))</f>
        <v>0</v>
      </c>
    </row>
    <row r="89" spans="1:14" x14ac:dyDescent="0.25">
      <c r="A89" s="12"/>
      <c r="B89" s="44" t="s">
        <v>116</v>
      </c>
      <c r="C89" s="33">
        <v>0</v>
      </c>
      <c r="D89" s="33">
        <v>0</v>
      </c>
      <c r="E89" s="34"/>
      <c r="F89" s="34"/>
      <c r="G89" s="34"/>
      <c r="H89" s="33">
        <f t="shared" si="56"/>
        <v>0</v>
      </c>
      <c r="I89" s="35"/>
      <c r="J89" s="33">
        <f t="shared" si="57"/>
        <v>0</v>
      </c>
      <c r="K89" s="33"/>
      <c r="L89" s="33">
        <f t="shared" si="58"/>
        <v>0</v>
      </c>
      <c r="M89" s="33">
        <f t="shared" si="59"/>
        <v>0</v>
      </c>
    </row>
    <row r="90" spans="1:14" x14ac:dyDescent="0.25">
      <c r="A90" s="12" t="s">
        <v>8</v>
      </c>
      <c r="B90" s="32" t="s">
        <v>183</v>
      </c>
      <c r="C90" s="33">
        <v>0</v>
      </c>
      <c r="D90" s="33">
        <v>0</v>
      </c>
      <c r="E90" s="34"/>
      <c r="F90" s="34"/>
      <c r="G90" s="34"/>
      <c r="H90" s="33">
        <f t="shared" si="56"/>
        <v>0</v>
      </c>
      <c r="I90" s="35"/>
      <c r="J90" s="33">
        <f t="shared" si="57"/>
        <v>0</v>
      </c>
      <c r="K90" s="33"/>
      <c r="L90" s="33">
        <f t="shared" si="58"/>
        <v>0</v>
      </c>
      <c r="M90" s="33">
        <f t="shared" si="59"/>
        <v>0</v>
      </c>
    </row>
    <row r="91" spans="1:14" ht="30" customHeight="1" x14ac:dyDescent="0.25">
      <c r="A91" s="1">
        <v>39</v>
      </c>
      <c r="B91" s="37" t="s">
        <v>22</v>
      </c>
      <c r="C91" s="33">
        <f>SUM(C88:C90)</f>
        <v>0</v>
      </c>
      <c r="D91" s="33">
        <f>SUM(D88:D90)</f>
        <v>0</v>
      </c>
      <c r="E91" s="34"/>
      <c r="F91" s="34"/>
      <c r="G91" s="34"/>
      <c r="H91" s="33">
        <f>SUM(H88:H90)</f>
        <v>0</v>
      </c>
      <c r="I91" s="35"/>
      <c r="J91" s="33">
        <f>SUM(J88:J90)</f>
        <v>0</v>
      </c>
      <c r="K91" s="33"/>
      <c r="L91" s="33">
        <f>SUM(L88:L90)</f>
        <v>0</v>
      </c>
      <c r="M91" s="38">
        <f>SUM(M88:M90)</f>
        <v>0</v>
      </c>
    </row>
    <row r="92" spans="1:14" ht="30" customHeight="1" x14ac:dyDescent="0.25">
      <c r="A92" s="12"/>
      <c r="B92" s="46" t="s">
        <v>23</v>
      </c>
      <c r="C92" s="33">
        <f>SUM(C33+C55+C66+C72+C77+C80+C86+C91)</f>
        <v>0</v>
      </c>
      <c r="D92" s="33">
        <f>SUM(D33+D55+D66+D72+D77+D80+D86+D91)</f>
        <v>0</v>
      </c>
      <c r="E92" s="34"/>
      <c r="F92" s="34"/>
      <c r="G92" s="34"/>
      <c r="H92" s="33">
        <f t="shared" ref="H92:M92" si="60">SUM(H33+H55+H66+H72+H77+H80+H86+H91)</f>
        <v>0</v>
      </c>
      <c r="I92" s="33" t="s">
        <v>8</v>
      </c>
      <c r="J92" s="33">
        <f t="shared" si="60"/>
        <v>0</v>
      </c>
      <c r="K92" s="33" t="s">
        <v>8</v>
      </c>
      <c r="L92" s="33">
        <f t="shared" si="60"/>
        <v>0</v>
      </c>
      <c r="M92" s="33">
        <f t="shared" si="60"/>
        <v>0</v>
      </c>
      <c r="N92" s="47" t="e">
        <f>M92/D92</f>
        <v>#DIV/0!</v>
      </c>
    </row>
    <row r="93" spans="1:14" s="41" customFormat="1" ht="7.5" customHeight="1" thickBot="1" x14ac:dyDescent="0.3">
      <c r="A93" s="39"/>
      <c r="B93" s="48"/>
      <c r="C93" s="49"/>
      <c r="D93" s="49"/>
      <c r="E93" s="40"/>
      <c r="F93" s="40"/>
      <c r="G93" s="40"/>
      <c r="H93" s="35"/>
      <c r="I93" s="35"/>
      <c r="J93" s="35"/>
      <c r="K93" s="35"/>
      <c r="L93" s="35"/>
      <c r="M93" s="50"/>
    </row>
    <row r="94" spans="1:14" ht="24.95" customHeight="1" thickBot="1" x14ac:dyDescent="0.3">
      <c r="A94" s="12"/>
      <c r="B94" s="51" t="s">
        <v>24</v>
      </c>
      <c r="C94" s="52"/>
      <c r="D94" s="52"/>
      <c r="E94" s="31"/>
      <c r="F94" s="31"/>
      <c r="G94" s="31"/>
      <c r="H94" s="30"/>
      <c r="I94" s="30"/>
      <c r="J94" s="30"/>
      <c r="K94" s="30"/>
      <c r="L94" s="30"/>
      <c r="M94" s="9"/>
    </row>
    <row r="95" spans="1:14" ht="24.95" customHeight="1" x14ac:dyDescent="0.25">
      <c r="A95" s="1">
        <v>51</v>
      </c>
      <c r="B95" s="66" t="s">
        <v>29</v>
      </c>
      <c r="C95" s="66"/>
      <c r="D95" s="66"/>
      <c r="E95" s="66"/>
      <c r="F95" s="66"/>
      <c r="G95" s="66"/>
      <c r="H95" s="66"/>
      <c r="I95" s="66"/>
      <c r="J95" s="66"/>
      <c r="K95" s="66"/>
      <c r="L95" s="66"/>
      <c r="M95" s="68"/>
    </row>
    <row r="96" spans="1:14" x14ac:dyDescent="0.25">
      <c r="A96" s="12" t="s">
        <v>8</v>
      </c>
      <c r="B96" s="66" t="s">
        <v>189</v>
      </c>
      <c r="C96" s="66"/>
      <c r="D96" s="66"/>
      <c r="E96" s="67"/>
      <c r="F96" s="67"/>
      <c r="G96" s="67"/>
      <c r="H96" s="66"/>
      <c r="I96" s="66"/>
      <c r="J96" s="66"/>
      <c r="K96" s="66"/>
      <c r="L96" s="66"/>
      <c r="M96" s="68"/>
    </row>
    <row r="97" spans="1:13" x14ac:dyDescent="0.25">
      <c r="A97" s="12"/>
      <c r="B97" s="32" t="s">
        <v>38</v>
      </c>
      <c r="C97" s="33">
        <v>0</v>
      </c>
      <c r="D97" s="33">
        <v>0</v>
      </c>
      <c r="E97" s="34"/>
      <c r="F97" s="34"/>
      <c r="G97" s="34"/>
      <c r="H97" s="33">
        <f t="shared" ref="H97:H100" si="61">(($D97*(1+$E97)))</f>
        <v>0</v>
      </c>
      <c r="I97" s="35"/>
      <c r="J97" s="33">
        <f t="shared" ref="J97:J100" si="62">(($D97*(1+$F97)))</f>
        <v>0</v>
      </c>
      <c r="K97" s="33"/>
      <c r="L97" s="33">
        <f t="shared" ref="L97:L100" si="63">(($D97*(1+$G97)))</f>
        <v>0</v>
      </c>
      <c r="M97" s="33">
        <f t="shared" ref="M97" si="64">(IF($M$6=$E$7,H97-D97,IF($M$6=$F$7,J97-D97,IF($M$6=$G$7,L97-D97))))</f>
        <v>0</v>
      </c>
    </row>
    <row r="98" spans="1:13" x14ac:dyDescent="0.25">
      <c r="A98" s="12"/>
      <c r="B98" s="32" t="s">
        <v>177</v>
      </c>
      <c r="C98" s="33">
        <v>0</v>
      </c>
      <c r="D98" s="33">
        <v>0</v>
      </c>
      <c r="E98" s="34"/>
      <c r="F98" s="34"/>
      <c r="G98" s="34"/>
      <c r="H98" s="33">
        <f t="shared" si="61"/>
        <v>0</v>
      </c>
      <c r="I98" s="35"/>
      <c r="J98" s="33">
        <f t="shared" si="62"/>
        <v>0</v>
      </c>
      <c r="K98" s="33"/>
      <c r="L98" s="33">
        <f t="shared" si="63"/>
        <v>0</v>
      </c>
      <c r="M98" s="33">
        <f t="shared" ref="M98:M100" si="65">(IF($M$6=$E$7,H98-D98,IF($M$6=$F$7,J98-D98,IF($M$6=$G$7,L98-D98))))</f>
        <v>0</v>
      </c>
    </row>
    <row r="99" spans="1:13" x14ac:dyDescent="0.25">
      <c r="A99" s="12"/>
      <c r="B99" s="32" t="s">
        <v>39</v>
      </c>
      <c r="C99" s="33">
        <v>0</v>
      </c>
      <c r="D99" s="33">
        <v>0</v>
      </c>
      <c r="E99" s="34"/>
      <c r="F99" s="34"/>
      <c r="G99" s="34"/>
      <c r="H99" s="33">
        <f t="shared" si="61"/>
        <v>0</v>
      </c>
      <c r="I99" s="35"/>
      <c r="J99" s="33">
        <f t="shared" si="62"/>
        <v>0</v>
      </c>
      <c r="K99" s="33"/>
      <c r="L99" s="33">
        <f t="shared" si="63"/>
        <v>0</v>
      </c>
      <c r="M99" s="33">
        <f t="shared" si="65"/>
        <v>0</v>
      </c>
    </row>
    <row r="100" spans="1:13" x14ac:dyDescent="0.25">
      <c r="A100" s="12"/>
      <c r="B100" s="32" t="s">
        <v>40</v>
      </c>
      <c r="C100" s="33">
        <v>0</v>
      </c>
      <c r="D100" s="33">
        <v>0</v>
      </c>
      <c r="E100" s="34"/>
      <c r="F100" s="34"/>
      <c r="G100" s="34"/>
      <c r="H100" s="33">
        <f t="shared" si="61"/>
        <v>0</v>
      </c>
      <c r="I100" s="35"/>
      <c r="J100" s="33">
        <f t="shared" si="62"/>
        <v>0</v>
      </c>
      <c r="K100" s="33"/>
      <c r="L100" s="33">
        <f t="shared" si="63"/>
        <v>0</v>
      </c>
      <c r="M100" s="33">
        <f t="shared" si="65"/>
        <v>0</v>
      </c>
    </row>
    <row r="101" spans="1:13" x14ac:dyDescent="0.25">
      <c r="A101" s="12"/>
      <c r="B101" s="37" t="s">
        <v>117</v>
      </c>
      <c r="C101" s="33">
        <f>SUM(C97:C100)</f>
        <v>0</v>
      </c>
      <c r="D101" s="33">
        <f>SUM(D97:D100)</f>
        <v>0</v>
      </c>
      <c r="E101" s="34"/>
      <c r="F101" s="34"/>
      <c r="G101" s="34"/>
      <c r="H101" s="33">
        <f>SUM(H97:H100)</f>
        <v>0</v>
      </c>
      <c r="I101" s="35"/>
      <c r="J101" s="33">
        <f>SUM(J97:J100)</f>
        <v>0</v>
      </c>
      <c r="K101" s="33"/>
      <c r="L101" s="33">
        <f>SUM(L97:L100)</f>
        <v>0</v>
      </c>
      <c r="M101" s="38">
        <f>SUM(M97:M100)</f>
        <v>0</v>
      </c>
    </row>
    <row r="102" spans="1:13" ht="12.75" customHeight="1" x14ac:dyDescent="0.25">
      <c r="A102" s="12" t="s">
        <v>8</v>
      </c>
      <c r="B102" s="66" t="s">
        <v>118</v>
      </c>
      <c r="C102" s="66"/>
      <c r="D102" s="66"/>
      <c r="E102" s="67"/>
      <c r="F102" s="67"/>
      <c r="G102" s="67"/>
      <c r="H102" s="66"/>
      <c r="I102" s="66"/>
      <c r="J102" s="66"/>
      <c r="K102" s="66"/>
      <c r="L102" s="66"/>
      <c r="M102" s="68"/>
    </row>
    <row r="103" spans="1:13" x14ac:dyDescent="0.25">
      <c r="A103" s="12"/>
      <c r="B103" s="32" t="s">
        <v>41</v>
      </c>
      <c r="C103" s="33">
        <v>0</v>
      </c>
      <c r="D103" s="33">
        <v>0</v>
      </c>
      <c r="E103" s="34"/>
      <c r="F103" s="34"/>
      <c r="G103" s="34"/>
      <c r="H103" s="33">
        <f t="shared" ref="H103:H110" si="66">(($D103*(1+$E103)))</f>
        <v>0</v>
      </c>
      <c r="I103" s="35"/>
      <c r="J103" s="33">
        <f t="shared" ref="J103:J110" si="67">(($D103*(1+$F103)))</f>
        <v>0</v>
      </c>
      <c r="K103" s="33"/>
      <c r="L103" s="33">
        <f t="shared" ref="L103:L110" si="68">(($D103*(1+$G103)))</f>
        <v>0</v>
      </c>
      <c r="M103" s="33">
        <f t="shared" ref="M103:M110" si="69">(IF($M$6=$E$7,H103-D103,IF($M$6=$F$7,J103-D103,IF($M$6=$G$7,L103-D103))))</f>
        <v>0</v>
      </c>
    </row>
    <row r="104" spans="1:13" x14ac:dyDescent="0.25">
      <c r="A104" s="12"/>
      <c r="B104" s="32" t="s">
        <v>42</v>
      </c>
      <c r="C104" s="33">
        <v>0</v>
      </c>
      <c r="D104" s="33">
        <v>0</v>
      </c>
      <c r="E104" s="34"/>
      <c r="F104" s="34"/>
      <c r="G104" s="34"/>
      <c r="H104" s="33">
        <f t="shared" si="66"/>
        <v>0</v>
      </c>
      <c r="I104" s="35"/>
      <c r="J104" s="33">
        <f t="shared" si="67"/>
        <v>0</v>
      </c>
      <c r="K104" s="33"/>
      <c r="L104" s="33">
        <f t="shared" si="68"/>
        <v>0</v>
      </c>
      <c r="M104" s="33">
        <f t="shared" si="69"/>
        <v>0</v>
      </c>
    </row>
    <row r="105" spans="1:13" x14ac:dyDescent="0.25">
      <c r="A105" s="12"/>
      <c r="B105" s="32" t="s">
        <v>43</v>
      </c>
      <c r="C105" s="33">
        <v>0</v>
      </c>
      <c r="D105" s="33">
        <v>0</v>
      </c>
      <c r="E105" s="34"/>
      <c r="F105" s="34"/>
      <c r="G105" s="34"/>
      <c r="H105" s="33">
        <f t="shared" si="66"/>
        <v>0</v>
      </c>
      <c r="I105" s="35"/>
      <c r="J105" s="33">
        <f t="shared" si="67"/>
        <v>0</v>
      </c>
      <c r="K105" s="33"/>
      <c r="L105" s="33">
        <f t="shared" si="68"/>
        <v>0</v>
      </c>
      <c r="M105" s="33">
        <f t="shared" si="69"/>
        <v>0</v>
      </c>
    </row>
    <row r="106" spans="1:13" x14ac:dyDescent="0.25">
      <c r="A106" s="12"/>
      <c r="B106" s="32" t="s">
        <v>44</v>
      </c>
      <c r="C106" s="33">
        <v>0</v>
      </c>
      <c r="D106" s="33">
        <v>0</v>
      </c>
      <c r="E106" s="34"/>
      <c r="F106" s="34"/>
      <c r="G106" s="34"/>
      <c r="H106" s="33">
        <f t="shared" si="66"/>
        <v>0</v>
      </c>
      <c r="I106" s="35"/>
      <c r="J106" s="33">
        <f t="shared" si="67"/>
        <v>0</v>
      </c>
      <c r="K106" s="33"/>
      <c r="L106" s="33">
        <f t="shared" si="68"/>
        <v>0</v>
      </c>
      <c r="M106" s="33">
        <f t="shared" si="69"/>
        <v>0</v>
      </c>
    </row>
    <row r="107" spans="1:13" x14ac:dyDescent="0.25">
      <c r="A107" s="12"/>
      <c r="B107" s="32" t="s">
        <v>119</v>
      </c>
      <c r="C107" s="33">
        <v>0</v>
      </c>
      <c r="D107" s="33">
        <v>0</v>
      </c>
      <c r="E107" s="34"/>
      <c r="F107" s="34"/>
      <c r="G107" s="34"/>
      <c r="H107" s="33">
        <f t="shared" si="66"/>
        <v>0</v>
      </c>
      <c r="I107" s="35"/>
      <c r="J107" s="33">
        <f t="shared" si="67"/>
        <v>0</v>
      </c>
      <c r="K107" s="33"/>
      <c r="L107" s="33">
        <f t="shared" si="68"/>
        <v>0</v>
      </c>
      <c r="M107" s="33">
        <f t="shared" si="69"/>
        <v>0</v>
      </c>
    </row>
    <row r="108" spans="1:13" x14ac:dyDescent="0.25">
      <c r="A108" s="12"/>
      <c r="B108" s="32" t="s">
        <v>45</v>
      </c>
      <c r="C108" s="33">
        <v>0</v>
      </c>
      <c r="D108" s="33">
        <v>0</v>
      </c>
      <c r="E108" s="34"/>
      <c r="F108" s="34"/>
      <c r="G108" s="34"/>
      <c r="H108" s="33">
        <f t="shared" si="66"/>
        <v>0</v>
      </c>
      <c r="I108" s="35"/>
      <c r="J108" s="33">
        <f t="shared" si="67"/>
        <v>0</v>
      </c>
      <c r="K108" s="33"/>
      <c r="L108" s="33">
        <f t="shared" si="68"/>
        <v>0</v>
      </c>
      <c r="M108" s="33">
        <f t="shared" si="69"/>
        <v>0</v>
      </c>
    </row>
    <row r="109" spans="1:13" x14ac:dyDescent="0.25">
      <c r="A109" s="12"/>
      <c r="B109" s="32" t="s">
        <v>46</v>
      </c>
      <c r="C109" s="33">
        <v>0</v>
      </c>
      <c r="D109" s="33">
        <v>0</v>
      </c>
      <c r="E109" s="34"/>
      <c r="F109" s="34"/>
      <c r="G109" s="34"/>
      <c r="H109" s="33">
        <f t="shared" si="66"/>
        <v>0</v>
      </c>
      <c r="I109" s="35"/>
      <c r="J109" s="33">
        <f t="shared" si="67"/>
        <v>0</v>
      </c>
      <c r="K109" s="33"/>
      <c r="L109" s="33">
        <f t="shared" si="68"/>
        <v>0</v>
      </c>
      <c r="M109" s="33">
        <f t="shared" si="69"/>
        <v>0</v>
      </c>
    </row>
    <row r="110" spans="1:13" x14ac:dyDescent="0.25">
      <c r="A110" s="12"/>
      <c r="B110" s="32" t="s">
        <v>47</v>
      </c>
      <c r="C110" s="33">
        <v>0</v>
      </c>
      <c r="D110" s="33">
        <v>0</v>
      </c>
      <c r="E110" s="34"/>
      <c r="F110" s="34"/>
      <c r="G110" s="34"/>
      <c r="H110" s="33">
        <f t="shared" si="66"/>
        <v>0</v>
      </c>
      <c r="I110" s="35"/>
      <c r="J110" s="33">
        <f t="shared" si="67"/>
        <v>0</v>
      </c>
      <c r="K110" s="33"/>
      <c r="L110" s="33">
        <f t="shared" si="68"/>
        <v>0</v>
      </c>
      <c r="M110" s="33">
        <f t="shared" si="69"/>
        <v>0</v>
      </c>
    </row>
    <row r="111" spans="1:13" x14ac:dyDescent="0.25">
      <c r="A111" s="12"/>
      <c r="B111" s="37" t="s">
        <v>120</v>
      </c>
      <c r="C111" s="33">
        <f>SUM(C103:C110)</f>
        <v>0</v>
      </c>
      <c r="D111" s="33">
        <f>SUM(D103:D110)</f>
        <v>0</v>
      </c>
      <c r="E111" s="34"/>
      <c r="F111" s="34"/>
      <c r="G111" s="34"/>
      <c r="H111" s="33">
        <f>SUM(H103:H110)</f>
        <v>0</v>
      </c>
      <c r="I111" s="35"/>
      <c r="J111" s="33">
        <f>SUM(J103:J110)</f>
        <v>0</v>
      </c>
      <c r="K111" s="33"/>
      <c r="L111" s="33">
        <f>SUM(L103:L110)</f>
        <v>0</v>
      </c>
      <c r="M111" s="38">
        <f>SUM(M103:M110)</f>
        <v>0</v>
      </c>
    </row>
    <row r="112" spans="1:13" ht="30" customHeight="1" x14ac:dyDescent="0.25">
      <c r="A112" s="1">
        <v>51</v>
      </c>
      <c r="B112" s="37" t="s">
        <v>48</v>
      </c>
      <c r="C112" s="33">
        <f>SUM(C101+C111)</f>
        <v>0</v>
      </c>
      <c r="D112" s="33">
        <f>SUM(D101+D111)</f>
        <v>0</v>
      </c>
      <c r="E112" s="34"/>
      <c r="F112" s="34"/>
      <c r="G112" s="34"/>
      <c r="H112" s="33">
        <f>SUM(H101+H111)</f>
        <v>0</v>
      </c>
      <c r="I112" s="35"/>
      <c r="J112" s="33">
        <f>SUM(J101+J111)</f>
        <v>0</v>
      </c>
      <c r="K112" s="33"/>
      <c r="L112" s="33">
        <f>SUM(L101+L111)</f>
        <v>0</v>
      </c>
      <c r="M112" s="33">
        <f>SUM(M101+M111)</f>
        <v>0</v>
      </c>
    </row>
    <row r="113" spans="1:13" ht="24.95" customHeight="1" x14ac:dyDescent="0.25">
      <c r="A113" s="1">
        <v>52</v>
      </c>
      <c r="B113" s="66" t="s">
        <v>30</v>
      </c>
      <c r="C113" s="33"/>
      <c r="D113" s="33"/>
      <c r="E113" s="33"/>
      <c r="F113" s="33"/>
      <c r="G113" s="33"/>
      <c r="H113" s="33"/>
      <c r="I113" s="35"/>
      <c r="J113" s="33"/>
      <c r="K113" s="33"/>
      <c r="L113" s="33"/>
      <c r="M113" s="38"/>
    </row>
    <row r="114" spans="1:13" x14ac:dyDescent="0.25">
      <c r="A114" s="12"/>
      <c r="B114" s="66" t="s">
        <v>121</v>
      </c>
      <c r="C114" s="66"/>
      <c r="D114" s="66"/>
      <c r="E114" s="67"/>
      <c r="F114" s="67"/>
      <c r="G114" s="67"/>
      <c r="H114" s="66"/>
      <c r="I114" s="66"/>
      <c r="J114" s="66"/>
      <c r="K114" s="66"/>
      <c r="L114" s="66"/>
      <c r="M114" s="68"/>
    </row>
    <row r="115" spans="1:13" x14ac:dyDescent="0.25">
      <c r="A115" s="12"/>
      <c r="B115" s="32" t="s">
        <v>122</v>
      </c>
      <c r="C115" s="33">
        <v>0</v>
      </c>
      <c r="D115" s="33">
        <v>0</v>
      </c>
      <c r="E115" s="34"/>
      <c r="F115" s="34"/>
      <c r="G115" s="34"/>
      <c r="H115" s="33">
        <f t="shared" ref="H115:H122" si="70">(($D115*(1+$E115)))</f>
        <v>0</v>
      </c>
      <c r="I115" s="35"/>
      <c r="J115" s="33">
        <f t="shared" ref="J115:J122" si="71">(($D115*(1+$F115)))</f>
        <v>0</v>
      </c>
      <c r="K115" s="33"/>
      <c r="L115" s="33">
        <f t="shared" ref="L115:L122" si="72">(($D115*(1+$G115)))</f>
        <v>0</v>
      </c>
      <c r="M115" s="33">
        <f t="shared" ref="M115:M122" si="73">(IF($M$6=$E$7,H115-D115,IF($M$6=$F$7,J115-D115,IF($M$6=$G$7,L115-D115))))</f>
        <v>0</v>
      </c>
    </row>
    <row r="116" spans="1:13" x14ac:dyDescent="0.25">
      <c r="A116" s="12"/>
      <c r="B116" s="32" t="s">
        <v>123</v>
      </c>
      <c r="C116" s="33">
        <v>0</v>
      </c>
      <c r="D116" s="33">
        <v>0</v>
      </c>
      <c r="E116" s="34"/>
      <c r="F116" s="34"/>
      <c r="G116" s="34"/>
      <c r="H116" s="33">
        <f t="shared" si="70"/>
        <v>0</v>
      </c>
      <c r="I116" s="35"/>
      <c r="J116" s="33">
        <f t="shared" si="71"/>
        <v>0</v>
      </c>
      <c r="K116" s="33"/>
      <c r="L116" s="33">
        <f t="shared" si="72"/>
        <v>0</v>
      </c>
      <c r="M116" s="33">
        <f t="shared" si="73"/>
        <v>0</v>
      </c>
    </row>
    <row r="117" spans="1:13" x14ac:dyDescent="0.25">
      <c r="A117" s="12"/>
      <c r="B117" s="32" t="s">
        <v>124</v>
      </c>
      <c r="C117" s="33">
        <v>0</v>
      </c>
      <c r="D117" s="33">
        <v>0</v>
      </c>
      <c r="E117" s="34"/>
      <c r="F117" s="34"/>
      <c r="G117" s="34"/>
      <c r="H117" s="33">
        <f t="shared" si="70"/>
        <v>0</v>
      </c>
      <c r="I117" s="35"/>
      <c r="J117" s="33">
        <f t="shared" si="71"/>
        <v>0</v>
      </c>
      <c r="K117" s="33"/>
      <c r="L117" s="33">
        <f t="shared" si="72"/>
        <v>0</v>
      </c>
      <c r="M117" s="33">
        <f t="shared" si="73"/>
        <v>0</v>
      </c>
    </row>
    <row r="118" spans="1:13" x14ac:dyDescent="0.25">
      <c r="A118" s="12"/>
      <c r="B118" s="32" t="s">
        <v>49</v>
      </c>
      <c r="C118" s="33">
        <v>0</v>
      </c>
      <c r="D118" s="33">
        <v>0</v>
      </c>
      <c r="E118" s="34"/>
      <c r="F118" s="34"/>
      <c r="G118" s="34"/>
      <c r="H118" s="33">
        <f t="shared" si="70"/>
        <v>0</v>
      </c>
      <c r="I118" s="35"/>
      <c r="J118" s="33">
        <f t="shared" si="71"/>
        <v>0</v>
      </c>
      <c r="K118" s="33"/>
      <c r="L118" s="33">
        <f t="shared" si="72"/>
        <v>0</v>
      </c>
      <c r="M118" s="33">
        <f t="shared" si="73"/>
        <v>0</v>
      </c>
    </row>
    <row r="119" spans="1:13" x14ac:dyDescent="0.25">
      <c r="A119" s="12"/>
      <c r="B119" s="32" t="s">
        <v>50</v>
      </c>
      <c r="C119" s="33">
        <v>0</v>
      </c>
      <c r="D119" s="33">
        <v>0</v>
      </c>
      <c r="E119" s="34"/>
      <c r="F119" s="34"/>
      <c r="G119" s="34"/>
      <c r="H119" s="33">
        <f t="shared" si="70"/>
        <v>0</v>
      </c>
      <c r="I119" s="35"/>
      <c r="J119" s="33">
        <f t="shared" si="71"/>
        <v>0</v>
      </c>
      <c r="K119" s="33"/>
      <c r="L119" s="33">
        <f t="shared" si="72"/>
        <v>0</v>
      </c>
      <c r="M119" s="33">
        <f t="shared" si="73"/>
        <v>0</v>
      </c>
    </row>
    <row r="120" spans="1:13" x14ac:dyDescent="0.25">
      <c r="A120" s="12"/>
      <c r="B120" s="32" t="s">
        <v>51</v>
      </c>
      <c r="C120" s="33">
        <v>0</v>
      </c>
      <c r="D120" s="33">
        <v>0</v>
      </c>
      <c r="E120" s="34"/>
      <c r="F120" s="34"/>
      <c r="G120" s="34"/>
      <c r="H120" s="33">
        <f t="shared" si="70"/>
        <v>0</v>
      </c>
      <c r="I120" s="35"/>
      <c r="J120" s="33">
        <f t="shared" si="71"/>
        <v>0</v>
      </c>
      <c r="K120" s="33"/>
      <c r="L120" s="33">
        <f t="shared" si="72"/>
        <v>0</v>
      </c>
      <c r="M120" s="33">
        <f t="shared" si="73"/>
        <v>0</v>
      </c>
    </row>
    <row r="121" spans="1:13" x14ac:dyDescent="0.25">
      <c r="A121" s="12"/>
      <c r="B121" s="32" t="s">
        <v>52</v>
      </c>
      <c r="C121" s="33">
        <v>0</v>
      </c>
      <c r="D121" s="33">
        <v>0</v>
      </c>
      <c r="E121" s="34"/>
      <c r="F121" s="34"/>
      <c r="G121" s="34"/>
      <c r="H121" s="33">
        <f t="shared" si="70"/>
        <v>0</v>
      </c>
      <c r="I121" s="35"/>
      <c r="J121" s="33">
        <f t="shared" si="71"/>
        <v>0</v>
      </c>
      <c r="K121" s="33"/>
      <c r="L121" s="33">
        <f t="shared" si="72"/>
        <v>0</v>
      </c>
      <c r="M121" s="33">
        <f t="shared" si="73"/>
        <v>0</v>
      </c>
    </row>
    <row r="122" spans="1:13" x14ac:dyDescent="0.25">
      <c r="A122" s="12"/>
      <c r="B122" s="32" t="s">
        <v>53</v>
      </c>
      <c r="C122" s="33">
        <v>0</v>
      </c>
      <c r="D122" s="33">
        <v>0</v>
      </c>
      <c r="E122" s="34"/>
      <c r="F122" s="34"/>
      <c r="G122" s="34"/>
      <c r="H122" s="33">
        <f t="shared" si="70"/>
        <v>0</v>
      </c>
      <c r="I122" s="35"/>
      <c r="J122" s="33">
        <f t="shared" si="71"/>
        <v>0</v>
      </c>
      <c r="K122" s="33"/>
      <c r="L122" s="33">
        <f t="shared" si="72"/>
        <v>0</v>
      </c>
      <c r="M122" s="33">
        <f t="shared" si="73"/>
        <v>0</v>
      </c>
    </row>
    <row r="123" spans="1:13" x14ac:dyDescent="0.25">
      <c r="A123" s="12" t="s">
        <v>8</v>
      </c>
      <c r="B123" s="37" t="s">
        <v>125</v>
      </c>
      <c r="C123" s="33">
        <f>SUM(C115:C122)</f>
        <v>0</v>
      </c>
      <c r="D123" s="33">
        <f>SUM(D115:D122)</f>
        <v>0</v>
      </c>
      <c r="E123" s="34"/>
      <c r="F123" s="34"/>
      <c r="G123" s="34"/>
      <c r="H123" s="33">
        <f>SUM(H115:H122)</f>
        <v>0</v>
      </c>
      <c r="I123" s="35"/>
      <c r="J123" s="33">
        <f>SUM(J115:J122)</f>
        <v>0</v>
      </c>
      <c r="K123" s="33"/>
      <c r="L123" s="33">
        <f>SUM(L115:L122)</f>
        <v>0</v>
      </c>
      <c r="M123" s="38">
        <f>SUM(M115:M122)</f>
        <v>0</v>
      </c>
    </row>
    <row r="124" spans="1:13" ht="12.75" customHeight="1" x14ac:dyDescent="0.25">
      <c r="A124" s="12"/>
      <c r="B124" s="66" t="s">
        <v>126</v>
      </c>
      <c r="C124" s="66" t="s">
        <v>31</v>
      </c>
      <c r="D124" s="66" t="s">
        <v>31</v>
      </c>
      <c r="E124" s="67"/>
      <c r="F124" s="67"/>
      <c r="G124" s="67"/>
      <c r="H124" s="66"/>
      <c r="I124" s="66"/>
      <c r="J124" s="66"/>
      <c r="K124" s="66"/>
      <c r="L124" s="66"/>
      <c r="M124" s="68"/>
    </row>
    <row r="125" spans="1:13" s="41" customFormat="1" ht="12.75" customHeight="1" x14ac:dyDescent="0.25">
      <c r="A125" s="39"/>
      <c r="B125" s="44" t="s">
        <v>127</v>
      </c>
      <c r="C125" s="35">
        <v>0</v>
      </c>
      <c r="D125" s="35">
        <v>0</v>
      </c>
      <c r="E125" s="40"/>
      <c r="F125" s="40"/>
      <c r="G125" s="40"/>
      <c r="H125" s="33">
        <f t="shared" ref="H125:H130" si="74">(($D125*(1+$E125)))</f>
        <v>0</v>
      </c>
      <c r="I125" s="35"/>
      <c r="J125" s="33">
        <f t="shared" ref="J125:J130" si="75">(($D125*(1+$F125)))</f>
        <v>0</v>
      </c>
      <c r="K125" s="33"/>
      <c r="L125" s="33">
        <f t="shared" ref="L125:L130" si="76">(($D125*(1+$G125)))</f>
        <v>0</v>
      </c>
      <c r="M125" s="33">
        <f t="shared" ref="M125:M130" si="77">(IF($M$6=$E$7,H125-D125,IF($M$6=$F$7,J125-D125,IF($M$6=$G$7,L125-D125))))</f>
        <v>0</v>
      </c>
    </row>
    <row r="126" spans="1:13" s="41" customFormat="1" ht="12.75" customHeight="1" x14ac:dyDescent="0.25">
      <c r="A126" s="39"/>
      <c r="B126" s="44" t="s">
        <v>128</v>
      </c>
      <c r="C126" s="35">
        <v>0</v>
      </c>
      <c r="D126" s="35">
        <v>0</v>
      </c>
      <c r="E126" s="40"/>
      <c r="F126" s="40"/>
      <c r="G126" s="40"/>
      <c r="H126" s="33">
        <f t="shared" si="74"/>
        <v>0</v>
      </c>
      <c r="I126" s="35"/>
      <c r="J126" s="33">
        <f t="shared" si="75"/>
        <v>0</v>
      </c>
      <c r="K126" s="33"/>
      <c r="L126" s="33">
        <f t="shared" si="76"/>
        <v>0</v>
      </c>
      <c r="M126" s="33">
        <f t="shared" si="77"/>
        <v>0</v>
      </c>
    </row>
    <row r="127" spans="1:13" x14ac:dyDescent="0.25">
      <c r="A127" s="12"/>
      <c r="B127" s="32" t="s">
        <v>129</v>
      </c>
      <c r="C127" s="33">
        <v>0</v>
      </c>
      <c r="D127" s="33">
        <v>0</v>
      </c>
      <c r="E127" s="34"/>
      <c r="F127" s="34"/>
      <c r="G127" s="34"/>
      <c r="H127" s="33">
        <f t="shared" si="74"/>
        <v>0</v>
      </c>
      <c r="I127" s="35"/>
      <c r="J127" s="33">
        <f t="shared" si="75"/>
        <v>0</v>
      </c>
      <c r="K127" s="33"/>
      <c r="L127" s="33">
        <f t="shared" si="76"/>
        <v>0</v>
      </c>
      <c r="M127" s="33">
        <f t="shared" si="77"/>
        <v>0</v>
      </c>
    </row>
    <row r="128" spans="1:13" x14ac:dyDescent="0.25">
      <c r="A128" s="12"/>
      <c r="B128" s="32" t="s">
        <v>130</v>
      </c>
      <c r="C128" s="33">
        <v>0</v>
      </c>
      <c r="D128" s="33">
        <v>0</v>
      </c>
      <c r="E128" s="34"/>
      <c r="F128" s="34"/>
      <c r="G128" s="34"/>
      <c r="H128" s="33">
        <f t="shared" si="74"/>
        <v>0</v>
      </c>
      <c r="I128" s="35"/>
      <c r="J128" s="33">
        <f t="shared" si="75"/>
        <v>0</v>
      </c>
      <c r="K128" s="33"/>
      <c r="L128" s="33">
        <f t="shared" si="76"/>
        <v>0</v>
      </c>
      <c r="M128" s="33">
        <f t="shared" si="77"/>
        <v>0</v>
      </c>
    </row>
    <row r="129" spans="1:13" x14ac:dyDescent="0.25">
      <c r="A129" s="12"/>
      <c r="B129" s="32" t="s">
        <v>142</v>
      </c>
      <c r="C129" s="33">
        <v>0</v>
      </c>
      <c r="D129" s="33">
        <v>0</v>
      </c>
      <c r="E129" s="34"/>
      <c r="F129" s="34"/>
      <c r="G129" s="34"/>
      <c r="H129" s="33">
        <f t="shared" si="74"/>
        <v>0</v>
      </c>
      <c r="I129" s="35"/>
      <c r="J129" s="33">
        <f t="shared" si="75"/>
        <v>0</v>
      </c>
      <c r="K129" s="33"/>
      <c r="L129" s="33">
        <f t="shared" si="76"/>
        <v>0</v>
      </c>
      <c r="M129" s="33">
        <f t="shared" si="77"/>
        <v>0</v>
      </c>
    </row>
    <row r="130" spans="1:13" x14ac:dyDescent="0.25">
      <c r="A130" s="12"/>
      <c r="B130" s="32" t="s">
        <v>131</v>
      </c>
      <c r="C130" s="33">
        <v>0</v>
      </c>
      <c r="D130" s="33">
        <v>0</v>
      </c>
      <c r="E130" s="34"/>
      <c r="F130" s="34"/>
      <c r="G130" s="34"/>
      <c r="H130" s="33">
        <f t="shared" si="74"/>
        <v>0</v>
      </c>
      <c r="I130" s="35"/>
      <c r="J130" s="33">
        <f t="shared" si="75"/>
        <v>0</v>
      </c>
      <c r="K130" s="33"/>
      <c r="L130" s="33">
        <f t="shared" si="76"/>
        <v>0</v>
      </c>
      <c r="M130" s="33">
        <f t="shared" si="77"/>
        <v>0</v>
      </c>
    </row>
    <row r="131" spans="1:13" x14ac:dyDescent="0.25">
      <c r="A131" s="12"/>
      <c r="B131" s="37" t="s">
        <v>132</v>
      </c>
      <c r="C131" s="33">
        <f>SUM(C125:C130)</f>
        <v>0</v>
      </c>
      <c r="D131" s="33">
        <f>SUM(D125:D130)</f>
        <v>0</v>
      </c>
      <c r="E131" s="34"/>
      <c r="F131" s="34"/>
      <c r="G131" s="34"/>
      <c r="H131" s="33">
        <f>SUM(H125:H130)</f>
        <v>0</v>
      </c>
      <c r="I131" s="35"/>
      <c r="J131" s="33">
        <f>SUM(J125:J130)</f>
        <v>0</v>
      </c>
      <c r="K131" s="33"/>
      <c r="L131" s="33">
        <f>SUM(L125:L130)</f>
        <v>0</v>
      </c>
      <c r="M131" s="38">
        <f>SUM(M125:M130)</f>
        <v>0</v>
      </c>
    </row>
    <row r="132" spans="1:13" ht="12.75" customHeight="1" x14ac:dyDescent="0.25">
      <c r="A132" s="12"/>
      <c r="B132" s="66" t="s">
        <v>133</v>
      </c>
      <c r="C132" s="66"/>
      <c r="D132" s="66"/>
      <c r="E132" s="67"/>
      <c r="F132" s="67"/>
      <c r="G132" s="67"/>
      <c r="H132" s="66"/>
      <c r="I132" s="66"/>
      <c r="J132" s="66"/>
      <c r="K132" s="66"/>
      <c r="L132" s="66"/>
      <c r="M132" s="68"/>
    </row>
    <row r="133" spans="1:13" x14ac:dyDescent="0.25">
      <c r="A133" s="12"/>
      <c r="B133" s="32" t="s">
        <v>54</v>
      </c>
      <c r="C133" s="33">
        <v>0</v>
      </c>
      <c r="D133" s="33">
        <v>0</v>
      </c>
      <c r="E133" s="34"/>
      <c r="F133" s="34"/>
      <c r="G133" s="34"/>
      <c r="H133" s="33">
        <f t="shared" ref="H133:H143" si="78">(($D133*(1+$E133)))</f>
        <v>0</v>
      </c>
      <c r="I133" s="35"/>
      <c r="J133" s="33">
        <f t="shared" ref="J133:J143" si="79">(($D133*(1+$F133)))</f>
        <v>0</v>
      </c>
      <c r="K133" s="33"/>
      <c r="L133" s="33">
        <f t="shared" ref="L133:L143" si="80">(($D133*(1+$G133)))</f>
        <v>0</v>
      </c>
      <c r="M133" s="33">
        <f t="shared" ref="M133:M143" si="81">(IF($M$6=$E$7,H133-D133,IF($M$6=$F$7,J133-D133,IF($M$6=$G$7,L133-D133))))</f>
        <v>0</v>
      </c>
    </row>
    <row r="134" spans="1:13" x14ac:dyDescent="0.25">
      <c r="A134" s="12"/>
      <c r="B134" s="32" t="s">
        <v>55</v>
      </c>
      <c r="C134" s="33">
        <v>0</v>
      </c>
      <c r="D134" s="33">
        <v>0</v>
      </c>
      <c r="E134" s="34"/>
      <c r="F134" s="34"/>
      <c r="G134" s="34"/>
      <c r="H134" s="33">
        <f t="shared" si="78"/>
        <v>0</v>
      </c>
      <c r="I134" s="35"/>
      <c r="J134" s="33">
        <f t="shared" si="79"/>
        <v>0</v>
      </c>
      <c r="K134" s="33"/>
      <c r="L134" s="33">
        <f t="shared" si="80"/>
        <v>0</v>
      </c>
      <c r="M134" s="33">
        <f t="shared" si="81"/>
        <v>0</v>
      </c>
    </row>
    <row r="135" spans="1:13" x14ac:dyDescent="0.25">
      <c r="A135" s="12"/>
      <c r="B135" s="32" t="s">
        <v>134</v>
      </c>
      <c r="C135" s="33">
        <v>0</v>
      </c>
      <c r="D135" s="33">
        <v>0</v>
      </c>
      <c r="E135" s="34"/>
      <c r="F135" s="34"/>
      <c r="G135" s="34"/>
      <c r="H135" s="33">
        <f t="shared" si="78"/>
        <v>0</v>
      </c>
      <c r="I135" s="35"/>
      <c r="J135" s="33">
        <f t="shared" si="79"/>
        <v>0</v>
      </c>
      <c r="K135" s="33"/>
      <c r="L135" s="33">
        <f t="shared" si="80"/>
        <v>0</v>
      </c>
      <c r="M135" s="33">
        <f t="shared" si="81"/>
        <v>0</v>
      </c>
    </row>
    <row r="136" spans="1:13" x14ac:dyDescent="0.25">
      <c r="A136" s="12"/>
      <c r="B136" s="32" t="s">
        <v>56</v>
      </c>
      <c r="C136" s="33">
        <v>0</v>
      </c>
      <c r="D136" s="33">
        <v>0</v>
      </c>
      <c r="E136" s="34"/>
      <c r="F136" s="34"/>
      <c r="G136" s="34"/>
      <c r="H136" s="33">
        <f t="shared" si="78"/>
        <v>0</v>
      </c>
      <c r="I136" s="35"/>
      <c r="J136" s="33">
        <f t="shared" si="79"/>
        <v>0</v>
      </c>
      <c r="K136" s="33"/>
      <c r="L136" s="33">
        <f t="shared" si="80"/>
        <v>0</v>
      </c>
      <c r="M136" s="33">
        <f t="shared" si="81"/>
        <v>0</v>
      </c>
    </row>
    <row r="137" spans="1:13" x14ac:dyDescent="0.25">
      <c r="A137" s="12"/>
      <c r="B137" s="32" t="s">
        <v>57</v>
      </c>
      <c r="C137" s="33">
        <v>0</v>
      </c>
      <c r="D137" s="33">
        <v>0</v>
      </c>
      <c r="E137" s="34"/>
      <c r="F137" s="34"/>
      <c r="G137" s="34"/>
      <c r="H137" s="33">
        <f t="shared" si="78"/>
        <v>0</v>
      </c>
      <c r="I137" s="35"/>
      <c r="J137" s="33">
        <f t="shared" si="79"/>
        <v>0</v>
      </c>
      <c r="K137" s="33"/>
      <c r="L137" s="33">
        <f t="shared" si="80"/>
        <v>0</v>
      </c>
      <c r="M137" s="33">
        <f t="shared" si="81"/>
        <v>0</v>
      </c>
    </row>
    <row r="138" spans="1:13" x14ac:dyDescent="0.25">
      <c r="A138" s="12"/>
      <c r="B138" s="32" t="s">
        <v>58</v>
      </c>
      <c r="C138" s="33">
        <v>0</v>
      </c>
      <c r="D138" s="33">
        <v>0</v>
      </c>
      <c r="E138" s="34"/>
      <c r="F138" s="34"/>
      <c r="G138" s="34"/>
      <c r="H138" s="33">
        <f t="shared" si="78"/>
        <v>0</v>
      </c>
      <c r="I138" s="35"/>
      <c r="J138" s="33">
        <f t="shared" si="79"/>
        <v>0</v>
      </c>
      <c r="K138" s="33"/>
      <c r="L138" s="33">
        <f t="shared" si="80"/>
        <v>0</v>
      </c>
      <c r="M138" s="33">
        <f t="shared" si="81"/>
        <v>0</v>
      </c>
    </row>
    <row r="139" spans="1:13" x14ac:dyDescent="0.25">
      <c r="A139" s="12"/>
      <c r="B139" s="32" t="s">
        <v>59</v>
      </c>
      <c r="C139" s="33">
        <v>0</v>
      </c>
      <c r="D139" s="33">
        <v>0</v>
      </c>
      <c r="E139" s="34"/>
      <c r="F139" s="34"/>
      <c r="G139" s="34"/>
      <c r="H139" s="33">
        <f t="shared" si="78"/>
        <v>0</v>
      </c>
      <c r="I139" s="35"/>
      <c r="J139" s="33">
        <f t="shared" si="79"/>
        <v>0</v>
      </c>
      <c r="K139" s="33"/>
      <c r="L139" s="33">
        <f t="shared" si="80"/>
        <v>0</v>
      </c>
      <c r="M139" s="33">
        <f t="shared" si="81"/>
        <v>0</v>
      </c>
    </row>
    <row r="140" spans="1:13" x14ac:dyDescent="0.25">
      <c r="A140" s="12"/>
      <c r="B140" s="32" t="s">
        <v>60</v>
      </c>
      <c r="C140" s="33">
        <v>0</v>
      </c>
      <c r="D140" s="33">
        <v>0</v>
      </c>
      <c r="E140" s="34"/>
      <c r="F140" s="34"/>
      <c r="G140" s="34"/>
      <c r="H140" s="33">
        <f t="shared" si="78"/>
        <v>0</v>
      </c>
      <c r="I140" s="35"/>
      <c r="J140" s="33">
        <f t="shared" si="79"/>
        <v>0</v>
      </c>
      <c r="K140" s="33"/>
      <c r="L140" s="33">
        <f t="shared" si="80"/>
        <v>0</v>
      </c>
      <c r="M140" s="33">
        <f t="shared" si="81"/>
        <v>0</v>
      </c>
    </row>
    <row r="141" spans="1:13" x14ac:dyDescent="0.25">
      <c r="A141" s="12"/>
      <c r="B141" s="32" t="s">
        <v>135</v>
      </c>
      <c r="C141" s="33">
        <v>0</v>
      </c>
      <c r="D141" s="33">
        <v>0</v>
      </c>
      <c r="E141" s="34"/>
      <c r="F141" s="34"/>
      <c r="G141" s="34"/>
      <c r="H141" s="33">
        <f t="shared" si="78"/>
        <v>0</v>
      </c>
      <c r="I141" s="35"/>
      <c r="J141" s="33">
        <f t="shared" si="79"/>
        <v>0</v>
      </c>
      <c r="K141" s="33"/>
      <c r="L141" s="33">
        <f t="shared" si="80"/>
        <v>0</v>
      </c>
      <c r="M141" s="33">
        <f t="shared" si="81"/>
        <v>0</v>
      </c>
    </row>
    <row r="142" spans="1:13" x14ac:dyDescent="0.25">
      <c r="A142" s="12"/>
      <c r="B142" s="32" t="s">
        <v>136</v>
      </c>
      <c r="C142" s="33">
        <v>0</v>
      </c>
      <c r="D142" s="33">
        <v>0</v>
      </c>
      <c r="E142" s="34"/>
      <c r="F142" s="34"/>
      <c r="G142" s="34"/>
      <c r="H142" s="33">
        <f t="shared" si="78"/>
        <v>0</v>
      </c>
      <c r="I142" s="35"/>
      <c r="J142" s="33">
        <f t="shared" si="79"/>
        <v>0</v>
      </c>
      <c r="K142" s="33"/>
      <c r="L142" s="33">
        <f t="shared" si="80"/>
        <v>0</v>
      </c>
      <c r="M142" s="33">
        <f t="shared" si="81"/>
        <v>0</v>
      </c>
    </row>
    <row r="143" spans="1:13" x14ac:dyDescent="0.25">
      <c r="A143" s="12"/>
      <c r="B143" s="32" t="s">
        <v>137</v>
      </c>
      <c r="C143" s="33">
        <v>0</v>
      </c>
      <c r="D143" s="33">
        <v>0</v>
      </c>
      <c r="E143" s="34"/>
      <c r="F143" s="34"/>
      <c r="G143" s="34"/>
      <c r="H143" s="33">
        <f t="shared" si="78"/>
        <v>0</v>
      </c>
      <c r="I143" s="35"/>
      <c r="J143" s="33">
        <f t="shared" si="79"/>
        <v>0</v>
      </c>
      <c r="K143" s="33"/>
      <c r="L143" s="33">
        <f t="shared" si="80"/>
        <v>0</v>
      </c>
      <c r="M143" s="33">
        <f t="shared" si="81"/>
        <v>0</v>
      </c>
    </row>
    <row r="144" spans="1:13" x14ac:dyDescent="0.25">
      <c r="A144" s="12"/>
      <c r="B144" s="37" t="s">
        <v>138</v>
      </c>
      <c r="C144" s="33">
        <f>SUM(C133:C143)</f>
        <v>0</v>
      </c>
      <c r="D144" s="33">
        <f>SUM(D133:D143)</f>
        <v>0</v>
      </c>
      <c r="E144" s="34"/>
      <c r="F144" s="34"/>
      <c r="G144" s="34"/>
      <c r="H144" s="33">
        <f>SUM(H133:H143)</f>
        <v>0</v>
      </c>
      <c r="I144" s="35"/>
      <c r="J144" s="33">
        <f>SUM(J133:J143)</f>
        <v>0</v>
      </c>
      <c r="K144" s="33"/>
      <c r="L144" s="33">
        <f>SUM(L133:L143)</f>
        <v>0</v>
      </c>
      <c r="M144" s="38">
        <f>SUM(M133:M143)</f>
        <v>0</v>
      </c>
    </row>
    <row r="145" spans="1:13" ht="30" customHeight="1" x14ac:dyDescent="0.25">
      <c r="A145" s="1">
        <v>52</v>
      </c>
      <c r="B145" s="37" t="s">
        <v>61</v>
      </c>
      <c r="C145" s="33">
        <f>SUM(C123+C131+C144)</f>
        <v>0</v>
      </c>
      <c r="D145" s="33">
        <f>SUM(D123+D131+D144)</f>
        <v>0</v>
      </c>
      <c r="E145" s="34"/>
      <c r="F145" s="34"/>
      <c r="G145" s="34"/>
      <c r="H145" s="33">
        <f t="shared" ref="H145:M145" si="82">SUM(H123+H131+H144)</f>
        <v>0</v>
      </c>
      <c r="I145" s="33" t="s">
        <v>8</v>
      </c>
      <c r="J145" s="33">
        <f t="shared" si="82"/>
        <v>0</v>
      </c>
      <c r="K145" s="33" t="s">
        <v>8</v>
      </c>
      <c r="L145" s="33">
        <f t="shared" si="82"/>
        <v>0</v>
      </c>
      <c r="M145" s="33">
        <f t="shared" si="82"/>
        <v>0</v>
      </c>
    </row>
    <row r="146" spans="1:13" ht="24.95" customHeight="1" x14ac:dyDescent="0.25">
      <c r="A146" s="1">
        <v>53</v>
      </c>
      <c r="B146" s="66" t="s">
        <v>143</v>
      </c>
      <c r="C146" s="66"/>
      <c r="D146" s="66"/>
      <c r="E146" s="66"/>
      <c r="F146" s="66"/>
      <c r="G146" s="66"/>
      <c r="H146" s="66"/>
      <c r="I146" s="66"/>
      <c r="J146" s="66"/>
      <c r="K146" s="66"/>
      <c r="L146" s="66"/>
      <c r="M146" s="68"/>
    </row>
    <row r="147" spans="1:13" x14ac:dyDescent="0.25">
      <c r="A147" s="12"/>
      <c r="B147" s="32" t="s">
        <v>150</v>
      </c>
      <c r="C147" s="33">
        <v>0</v>
      </c>
      <c r="D147" s="33">
        <v>0</v>
      </c>
      <c r="E147" s="34"/>
      <c r="F147" s="34"/>
      <c r="G147" s="34"/>
      <c r="H147" s="33">
        <f t="shared" ref="H147:H159" si="83">(($D147*(1+$E147)))</f>
        <v>0</v>
      </c>
      <c r="I147" s="35"/>
      <c r="J147" s="33">
        <f t="shared" ref="J147:J159" si="84">(($D147*(1+$F147)))</f>
        <v>0</v>
      </c>
      <c r="K147" s="33"/>
      <c r="L147" s="33">
        <f t="shared" ref="L147:L159" si="85">(($D147*(1+$G147)))</f>
        <v>0</v>
      </c>
      <c r="M147" s="33">
        <f t="shared" ref="M147:M159" si="86">(IF($M$6=$E$7,H147-D147,IF($M$6=$F$7,J147-D147,IF($M$6=$G$7,L147-D147))))</f>
        <v>0</v>
      </c>
    </row>
    <row r="148" spans="1:13" x14ac:dyDescent="0.25">
      <c r="A148" s="12"/>
      <c r="B148" s="32" t="s">
        <v>62</v>
      </c>
      <c r="C148" s="33">
        <v>0</v>
      </c>
      <c r="D148" s="33">
        <v>0</v>
      </c>
      <c r="E148" s="34"/>
      <c r="F148" s="34"/>
      <c r="G148" s="34"/>
      <c r="H148" s="33">
        <f t="shared" si="83"/>
        <v>0</v>
      </c>
      <c r="I148" s="35"/>
      <c r="J148" s="33">
        <f t="shared" si="84"/>
        <v>0</v>
      </c>
      <c r="K148" s="33"/>
      <c r="L148" s="33">
        <f t="shared" si="85"/>
        <v>0</v>
      </c>
      <c r="M148" s="33">
        <f t="shared" si="86"/>
        <v>0</v>
      </c>
    </row>
    <row r="149" spans="1:13" x14ac:dyDescent="0.25">
      <c r="A149" s="12"/>
      <c r="B149" s="32" t="s">
        <v>144</v>
      </c>
      <c r="C149" s="33">
        <v>0</v>
      </c>
      <c r="D149" s="33">
        <v>0</v>
      </c>
      <c r="E149" s="34"/>
      <c r="F149" s="34"/>
      <c r="G149" s="34"/>
      <c r="H149" s="33">
        <f t="shared" si="83"/>
        <v>0</v>
      </c>
      <c r="I149" s="35"/>
      <c r="J149" s="33">
        <f t="shared" si="84"/>
        <v>0</v>
      </c>
      <c r="K149" s="33"/>
      <c r="L149" s="33">
        <f t="shared" si="85"/>
        <v>0</v>
      </c>
      <c r="M149" s="33">
        <f t="shared" si="86"/>
        <v>0</v>
      </c>
    </row>
    <row r="150" spans="1:13" x14ac:dyDescent="0.25">
      <c r="A150" s="12"/>
      <c r="B150" s="32" t="s">
        <v>63</v>
      </c>
      <c r="C150" s="33">
        <v>0</v>
      </c>
      <c r="D150" s="33">
        <v>0</v>
      </c>
      <c r="E150" s="34"/>
      <c r="F150" s="34"/>
      <c r="G150" s="34"/>
      <c r="H150" s="33">
        <f t="shared" si="83"/>
        <v>0</v>
      </c>
      <c r="I150" s="35"/>
      <c r="J150" s="33">
        <f t="shared" si="84"/>
        <v>0</v>
      </c>
      <c r="K150" s="33"/>
      <c r="L150" s="33">
        <f t="shared" si="85"/>
        <v>0</v>
      </c>
      <c r="M150" s="33">
        <f t="shared" si="86"/>
        <v>0</v>
      </c>
    </row>
    <row r="151" spans="1:13" x14ac:dyDescent="0.25">
      <c r="A151" s="12"/>
      <c r="B151" s="32" t="s">
        <v>64</v>
      </c>
      <c r="C151" s="33">
        <v>0</v>
      </c>
      <c r="D151" s="33">
        <v>0</v>
      </c>
      <c r="E151" s="34"/>
      <c r="F151" s="34"/>
      <c r="G151" s="34"/>
      <c r="H151" s="33">
        <f t="shared" si="83"/>
        <v>0</v>
      </c>
      <c r="I151" s="35"/>
      <c r="J151" s="33">
        <f t="shared" si="84"/>
        <v>0</v>
      </c>
      <c r="K151" s="33"/>
      <c r="L151" s="33">
        <f t="shared" si="85"/>
        <v>0</v>
      </c>
      <c r="M151" s="33">
        <f t="shared" si="86"/>
        <v>0</v>
      </c>
    </row>
    <row r="152" spans="1:13" x14ac:dyDescent="0.25">
      <c r="A152" s="12"/>
      <c r="B152" s="32" t="s">
        <v>65</v>
      </c>
      <c r="C152" s="33">
        <v>0</v>
      </c>
      <c r="D152" s="33">
        <v>0</v>
      </c>
      <c r="E152" s="34"/>
      <c r="F152" s="34"/>
      <c r="G152" s="34"/>
      <c r="H152" s="33">
        <f t="shared" si="83"/>
        <v>0</v>
      </c>
      <c r="I152" s="35"/>
      <c r="J152" s="33">
        <f t="shared" si="84"/>
        <v>0</v>
      </c>
      <c r="K152" s="33"/>
      <c r="L152" s="33">
        <f t="shared" si="85"/>
        <v>0</v>
      </c>
      <c r="M152" s="33">
        <f t="shared" si="86"/>
        <v>0</v>
      </c>
    </row>
    <row r="153" spans="1:13" x14ac:dyDescent="0.25">
      <c r="A153" s="12"/>
      <c r="B153" s="32" t="s">
        <v>145</v>
      </c>
      <c r="C153" s="33">
        <v>0</v>
      </c>
      <c r="D153" s="33">
        <v>0</v>
      </c>
      <c r="E153" s="34"/>
      <c r="F153" s="34"/>
      <c r="G153" s="34"/>
      <c r="H153" s="33">
        <f t="shared" si="83"/>
        <v>0</v>
      </c>
      <c r="I153" s="35"/>
      <c r="J153" s="33">
        <f t="shared" si="84"/>
        <v>0</v>
      </c>
      <c r="K153" s="33"/>
      <c r="L153" s="33">
        <f t="shared" si="85"/>
        <v>0</v>
      </c>
      <c r="M153" s="33">
        <f t="shared" si="86"/>
        <v>0</v>
      </c>
    </row>
    <row r="154" spans="1:13" x14ac:dyDescent="0.25">
      <c r="A154" s="12"/>
      <c r="B154" s="32" t="s">
        <v>146</v>
      </c>
      <c r="C154" s="33">
        <v>0</v>
      </c>
      <c r="D154" s="33">
        <v>0</v>
      </c>
      <c r="E154" s="34"/>
      <c r="F154" s="34"/>
      <c r="G154" s="34"/>
      <c r="H154" s="33">
        <f t="shared" si="83"/>
        <v>0</v>
      </c>
      <c r="I154" s="35"/>
      <c r="J154" s="33">
        <f t="shared" si="84"/>
        <v>0</v>
      </c>
      <c r="K154" s="33"/>
      <c r="L154" s="33">
        <f t="shared" si="85"/>
        <v>0</v>
      </c>
      <c r="M154" s="33">
        <f t="shared" si="86"/>
        <v>0</v>
      </c>
    </row>
    <row r="155" spans="1:13" x14ac:dyDescent="0.25">
      <c r="A155" s="12"/>
      <c r="B155" s="32" t="s">
        <v>147</v>
      </c>
      <c r="C155" s="33">
        <v>0</v>
      </c>
      <c r="D155" s="33">
        <v>0</v>
      </c>
      <c r="E155" s="34"/>
      <c r="F155" s="34"/>
      <c r="G155" s="34"/>
      <c r="H155" s="33">
        <f t="shared" si="83"/>
        <v>0</v>
      </c>
      <c r="I155" s="35"/>
      <c r="J155" s="33">
        <f t="shared" si="84"/>
        <v>0</v>
      </c>
      <c r="K155" s="33"/>
      <c r="L155" s="33">
        <f t="shared" si="85"/>
        <v>0</v>
      </c>
      <c r="M155" s="33">
        <f t="shared" si="86"/>
        <v>0</v>
      </c>
    </row>
    <row r="156" spans="1:13" x14ac:dyDescent="0.25">
      <c r="A156" s="12"/>
      <c r="B156" s="32" t="s">
        <v>66</v>
      </c>
      <c r="C156" s="33">
        <v>0</v>
      </c>
      <c r="D156" s="33">
        <v>0</v>
      </c>
      <c r="E156" s="34"/>
      <c r="F156" s="34"/>
      <c r="G156" s="34"/>
      <c r="H156" s="33">
        <f t="shared" si="83"/>
        <v>0</v>
      </c>
      <c r="I156" s="35"/>
      <c r="J156" s="33">
        <f t="shared" si="84"/>
        <v>0</v>
      </c>
      <c r="K156" s="33"/>
      <c r="L156" s="33">
        <f t="shared" si="85"/>
        <v>0</v>
      </c>
      <c r="M156" s="33">
        <f t="shared" si="86"/>
        <v>0</v>
      </c>
    </row>
    <row r="157" spans="1:13" x14ac:dyDescent="0.25">
      <c r="A157" s="12"/>
      <c r="B157" s="32" t="s">
        <v>149</v>
      </c>
      <c r="C157" s="33">
        <v>0</v>
      </c>
      <c r="D157" s="33">
        <v>0</v>
      </c>
      <c r="E157" s="34"/>
      <c r="F157" s="34"/>
      <c r="G157" s="34"/>
      <c r="H157" s="33">
        <f t="shared" si="83"/>
        <v>0</v>
      </c>
      <c r="I157" s="35"/>
      <c r="J157" s="33">
        <f t="shared" si="84"/>
        <v>0</v>
      </c>
      <c r="K157" s="33"/>
      <c r="L157" s="33">
        <f t="shared" si="85"/>
        <v>0</v>
      </c>
      <c r="M157" s="33">
        <f t="shared" si="86"/>
        <v>0</v>
      </c>
    </row>
    <row r="158" spans="1:13" x14ac:dyDescent="0.25">
      <c r="A158" s="12"/>
      <c r="B158" s="32" t="s">
        <v>148</v>
      </c>
      <c r="C158" s="33">
        <v>0</v>
      </c>
      <c r="D158" s="33">
        <v>0</v>
      </c>
      <c r="E158" s="34"/>
      <c r="F158" s="34"/>
      <c r="G158" s="34"/>
      <c r="H158" s="33">
        <f t="shared" si="83"/>
        <v>0</v>
      </c>
      <c r="I158" s="35"/>
      <c r="J158" s="33">
        <f t="shared" si="84"/>
        <v>0</v>
      </c>
      <c r="K158" s="33"/>
      <c r="L158" s="33">
        <f t="shared" si="85"/>
        <v>0</v>
      </c>
      <c r="M158" s="33">
        <f t="shared" si="86"/>
        <v>0</v>
      </c>
    </row>
    <row r="159" spans="1:13" x14ac:dyDescent="0.25">
      <c r="A159" s="12"/>
      <c r="B159" s="32" t="s">
        <v>67</v>
      </c>
      <c r="C159" s="33">
        <v>0</v>
      </c>
      <c r="D159" s="33">
        <v>0</v>
      </c>
      <c r="E159" s="34"/>
      <c r="F159" s="34"/>
      <c r="G159" s="34"/>
      <c r="H159" s="33">
        <f t="shared" si="83"/>
        <v>0</v>
      </c>
      <c r="I159" s="35"/>
      <c r="J159" s="33">
        <f t="shared" si="84"/>
        <v>0</v>
      </c>
      <c r="K159" s="33"/>
      <c r="L159" s="33">
        <f t="shared" si="85"/>
        <v>0</v>
      </c>
      <c r="M159" s="33">
        <f t="shared" si="86"/>
        <v>0</v>
      </c>
    </row>
    <row r="160" spans="1:13" ht="30" customHeight="1" x14ac:dyDescent="0.25">
      <c r="A160" s="1">
        <v>53</v>
      </c>
      <c r="B160" s="37" t="s">
        <v>139</v>
      </c>
      <c r="C160" s="33">
        <f>SUM(C147:C159)</f>
        <v>0</v>
      </c>
      <c r="D160" s="33">
        <f>SUM(D147:D159)</f>
        <v>0</v>
      </c>
      <c r="E160" s="34"/>
      <c r="F160" s="34"/>
      <c r="G160" s="34"/>
      <c r="H160" s="33">
        <f>SUM(H147:H159)</f>
        <v>0</v>
      </c>
      <c r="I160" s="35"/>
      <c r="J160" s="33">
        <f>SUM(J147:J159)</f>
        <v>0</v>
      </c>
      <c r="K160" s="33"/>
      <c r="L160" s="33">
        <f>SUM(L147:L159)</f>
        <v>0</v>
      </c>
      <c r="M160" s="38">
        <f>SUM(M147:M159)</f>
        <v>0</v>
      </c>
    </row>
    <row r="161" spans="1:13" ht="24.95" customHeight="1" x14ac:dyDescent="0.25">
      <c r="A161" s="1">
        <v>54</v>
      </c>
      <c r="B161" s="66" t="s">
        <v>151</v>
      </c>
      <c r="C161" s="66"/>
      <c r="D161" s="66"/>
      <c r="E161" s="66"/>
      <c r="F161" s="66"/>
      <c r="G161" s="66"/>
      <c r="H161" s="66"/>
      <c r="I161" s="66"/>
      <c r="J161" s="66"/>
      <c r="K161" s="66"/>
      <c r="L161" s="66"/>
      <c r="M161" s="68"/>
    </row>
    <row r="162" spans="1:13" x14ac:dyDescent="0.25">
      <c r="A162" s="12"/>
      <c r="B162" s="66" t="s">
        <v>152</v>
      </c>
      <c r="C162" s="66"/>
      <c r="D162" s="66"/>
      <c r="E162" s="67"/>
      <c r="F162" s="67"/>
      <c r="G162" s="67"/>
      <c r="H162" s="66"/>
      <c r="I162" s="66"/>
      <c r="J162" s="66"/>
      <c r="K162" s="66"/>
      <c r="L162" s="66"/>
      <c r="M162" s="68"/>
    </row>
    <row r="163" spans="1:13" x14ac:dyDescent="0.25">
      <c r="A163" s="12"/>
      <c r="B163" s="32" t="s">
        <v>154</v>
      </c>
      <c r="C163" s="33">
        <v>0</v>
      </c>
      <c r="D163" s="33">
        <v>0</v>
      </c>
      <c r="E163" s="34"/>
      <c r="F163" s="34"/>
      <c r="G163" s="34"/>
      <c r="H163" s="33">
        <f t="shared" ref="H163:H172" si="87">(($D163*(1+$E163)))</f>
        <v>0</v>
      </c>
      <c r="I163" s="35"/>
      <c r="J163" s="33">
        <f t="shared" ref="J163:J172" si="88">(($D163*(1+$F163)))</f>
        <v>0</v>
      </c>
      <c r="K163" s="33"/>
      <c r="L163" s="33">
        <f t="shared" ref="L163:L172" si="89">(($D163*(1+$G163)))</f>
        <v>0</v>
      </c>
      <c r="M163" s="33">
        <f t="shared" ref="M163:M172" si="90">(IF($M$6=$E$7,H163-D163,IF($M$6=$F$7,J163-D163,IF($M$6=$G$7,L163-D163))))</f>
        <v>0</v>
      </c>
    </row>
    <row r="164" spans="1:13" x14ac:dyDescent="0.25">
      <c r="A164" s="12"/>
      <c r="B164" s="32" t="s">
        <v>153</v>
      </c>
      <c r="C164" s="33">
        <v>0</v>
      </c>
      <c r="D164" s="33">
        <v>0</v>
      </c>
      <c r="E164" s="34"/>
      <c r="F164" s="34"/>
      <c r="G164" s="34"/>
      <c r="H164" s="33">
        <f t="shared" si="87"/>
        <v>0</v>
      </c>
      <c r="I164" s="35"/>
      <c r="J164" s="33">
        <f t="shared" si="88"/>
        <v>0</v>
      </c>
      <c r="K164" s="33"/>
      <c r="L164" s="33">
        <f t="shared" si="89"/>
        <v>0</v>
      </c>
      <c r="M164" s="33">
        <f t="shared" si="90"/>
        <v>0</v>
      </c>
    </row>
    <row r="165" spans="1:13" x14ac:dyDescent="0.25">
      <c r="A165" s="12"/>
      <c r="B165" s="32" t="s">
        <v>155</v>
      </c>
      <c r="C165" s="33">
        <v>0</v>
      </c>
      <c r="D165" s="33"/>
      <c r="E165" s="34"/>
      <c r="F165" s="34"/>
      <c r="G165" s="34"/>
      <c r="H165" s="33">
        <f t="shared" si="87"/>
        <v>0</v>
      </c>
      <c r="I165" s="35"/>
      <c r="J165" s="33">
        <f t="shared" si="88"/>
        <v>0</v>
      </c>
      <c r="K165" s="33"/>
      <c r="L165" s="33">
        <f t="shared" si="89"/>
        <v>0</v>
      </c>
      <c r="M165" s="33">
        <f t="shared" si="90"/>
        <v>0</v>
      </c>
    </row>
    <row r="166" spans="1:13" x14ac:dyDescent="0.25">
      <c r="A166" s="12"/>
      <c r="B166" s="32" t="s">
        <v>156</v>
      </c>
      <c r="C166" s="33">
        <v>0</v>
      </c>
      <c r="D166" s="33">
        <v>0</v>
      </c>
      <c r="E166" s="34"/>
      <c r="F166" s="34"/>
      <c r="G166" s="34"/>
      <c r="H166" s="33">
        <f t="shared" si="87"/>
        <v>0</v>
      </c>
      <c r="I166" s="35"/>
      <c r="J166" s="33">
        <f t="shared" si="88"/>
        <v>0</v>
      </c>
      <c r="K166" s="33"/>
      <c r="L166" s="33">
        <f t="shared" si="89"/>
        <v>0</v>
      </c>
      <c r="M166" s="33">
        <f t="shared" si="90"/>
        <v>0</v>
      </c>
    </row>
    <row r="167" spans="1:13" x14ac:dyDescent="0.25">
      <c r="A167" s="12"/>
      <c r="B167" s="66" t="s">
        <v>157</v>
      </c>
      <c r="C167" s="66"/>
      <c r="D167" s="66" t="s">
        <v>8</v>
      </c>
      <c r="E167" s="67"/>
      <c r="F167" s="67"/>
      <c r="G167" s="67"/>
      <c r="H167" s="66" t="s">
        <v>8</v>
      </c>
      <c r="I167" s="66"/>
      <c r="J167" s="66" t="s">
        <v>8</v>
      </c>
      <c r="K167" s="66"/>
      <c r="L167" s="66" t="s">
        <v>8</v>
      </c>
      <c r="M167" s="66" t="s">
        <v>8</v>
      </c>
    </row>
    <row r="168" spans="1:13" x14ac:dyDescent="0.25">
      <c r="A168" s="12"/>
      <c r="B168" s="32" t="s">
        <v>158</v>
      </c>
      <c r="C168" s="33">
        <v>0</v>
      </c>
      <c r="D168" s="33">
        <v>0</v>
      </c>
      <c r="E168" s="34"/>
      <c r="F168" s="34"/>
      <c r="G168" s="34"/>
      <c r="H168" s="33">
        <f t="shared" si="87"/>
        <v>0</v>
      </c>
      <c r="I168" s="35"/>
      <c r="J168" s="33">
        <f t="shared" si="88"/>
        <v>0</v>
      </c>
      <c r="K168" s="33"/>
      <c r="L168" s="33">
        <f t="shared" si="89"/>
        <v>0</v>
      </c>
      <c r="M168" s="33">
        <f t="shared" si="90"/>
        <v>0</v>
      </c>
    </row>
    <row r="169" spans="1:13" x14ac:dyDescent="0.25">
      <c r="A169" s="12"/>
      <c r="B169" s="32" t="s">
        <v>159</v>
      </c>
      <c r="C169" s="33">
        <v>0</v>
      </c>
      <c r="D169" s="33">
        <v>0</v>
      </c>
      <c r="E169" s="34"/>
      <c r="F169" s="34"/>
      <c r="G169" s="34"/>
      <c r="H169" s="33">
        <f t="shared" si="87"/>
        <v>0</v>
      </c>
      <c r="I169" s="35"/>
      <c r="J169" s="33">
        <f t="shared" si="88"/>
        <v>0</v>
      </c>
      <c r="K169" s="33"/>
      <c r="L169" s="33">
        <f t="shared" si="89"/>
        <v>0</v>
      </c>
      <c r="M169" s="33">
        <f t="shared" si="90"/>
        <v>0</v>
      </c>
    </row>
    <row r="170" spans="1:13" x14ac:dyDescent="0.25">
      <c r="A170" s="12"/>
      <c r="B170" s="32" t="s">
        <v>160</v>
      </c>
      <c r="C170" s="33">
        <v>0</v>
      </c>
      <c r="D170" s="33">
        <v>0</v>
      </c>
      <c r="E170" s="34"/>
      <c r="F170" s="34"/>
      <c r="G170" s="34"/>
      <c r="H170" s="33">
        <f t="shared" si="87"/>
        <v>0</v>
      </c>
      <c r="I170" s="35"/>
      <c r="J170" s="33">
        <f t="shared" si="88"/>
        <v>0</v>
      </c>
      <c r="K170" s="33"/>
      <c r="L170" s="33">
        <f t="shared" si="89"/>
        <v>0</v>
      </c>
      <c r="M170" s="33">
        <f t="shared" si="90"/>
        <v>0</v>
      </c>
    </row>
    <row r="171" spans="1:13" x14ac:dyDescent="0.25">
      <c r="A171" s="12"/>
      <c r="B171" s="32" t="s">
        <v>161</v>
      </c>
      <c r="C171" s="33">
        <v>0</v>
      </c>
      <c r="D171" s="33">
        <v>0</v>
      </c>
      <c r="E171" s="34"/>
      <c r="F171" s="34"/>
      <c r="G171" s="34"/>
      <c r="H171" s="33">
        <f t="shared" si="87"/>
        <v>0</v>
      </c>
      <c r="I171" s="35"/>
      <c r="J171" s="33">
        <f t="shared" si="88"/>
        <v>0</v>
      </c>
      <c r="K171" s="33"/>
      <c r="L171" s="33">
        <f t="shared" si="89"/>
        <v>0</v>
      </c>
      <c r="M171" s="33">
        <f t="shared" si="90"/>
        <v>0</v>
      </c>
    </row>
    <row r="172" spans="1:13" x14ac:dyDescent="0.25">
      <c r="A172" s="12"/>
      <c r="B172" s="32" t="s">
        <v>68</v>
      </c>
      <c r="C172" s="33">
        <v>0</v>
      </c>
      <c r="D172" s="33">
        <v>0</v>
      </c>
      <c r="E172" s="34"/>
      <c r="F172" s="34"/>
      <c r="G172" s="34"/>
      <c r="H172" s="33">
        <f t="shared" si="87"/>
        <v>0</v>
      </c>
      <c r="I172" s="35"/>
      <c r="J172" s="33">
        <f t="shared" si="88"/>
        <v>0</v>
      </c>
      <c r="K172" s="33"/>
      <c r="L172" s="33">
        <f t="shared" si="89"/>
        <v>0</v>
      </c>
      <c r="M172" s="33">
        <f t="shared" si="90"/>
        <v>0</v>
      </c>
    </row>
    <row r="173" spans="1:13" ht="30" customHeight="1" x14ac:dyDescent="0.25">
      <c r="A173" s="1">
        <v>54</v>
      </c>
      <c r="B173" s="37" t="s">
        <v>162</v>
      </c>
      <c r="C173" s="33">
        <f>SUM(C162:C172)</f>
        <v>0</v>
      </c>
      <c r="D173" s="33">
        <f>SUM(D162:D172)</f>
        <v>0</v>
      </c>
      <c r="E173" s="34"/>
      <c r="F173" s="34"/>
      <c r="G173" s="34"/>
      <c r="H173" s="33">
        <f>SUM(H163:H172)</f>
        <v>0</v>
      </c>
      <c r="I173" s="35"/>
      <c r="J173" s="33">
        <f>SUM(J163:J172)</f>
        <v>0</v>
      </c>
      <c r="K173" s="33"/>
      <c r="L173" s="33">
        <f>SUM(L163:L172)</f>
        <v>0</v>
      </c>
      <c r="M173" s="38">
        <f>SUM(M163:M172)</f>
        <v>0</v>
      </c>
    </row>
    <row r="174" spans="1:13" ht="24.95" customHeight="1" x14ac:dyDescent="0.25">
      <c r="A174" s="1">
        <v>57</v>
      </c>
      <c r="B174" s="66" t="s">
        <v>163</v>
      </c>
      <c r="C174" s="66"/>
      <c r="D174" s="66"/>
      <c r="E174" s="66"/>
      <c r="F174" s="66"/>
      <c r="G174" s="66"/>
      <c r="H174" s="66"/>
      <c r="I174" s="66"/>
      <c r="J174" s="66"/>
      <c r="K174" s="66"/>
      <c r="L174" s="66"/>
      <c r="M174" s="68"/>
    </row>
    <row r="175" spans="1:13" x14ac:dyDescent="0.25">
      <c r="A175" s="12"/>
      <c r="B175" s="32" t="s">
        <v>164</v>
      </c>
      <c r="C175" s="33">
        <v>0</v>
      </c>
      <c r="D175" s="33"/>
      <c r="E175" s="34"/>
      <c r="F175" s="34"/>
      <c r="G175" s="34"/>
      <c r="H175" s="33">
        <f t="shared" ref="H175:H177" si="91">(($D175*(1+$E175)))</f>
        <v>0</v>
      </c>
      <c r="I175" s="35"/>
      <c r="J175" s="33">
        <f t="shared" ref="J175:J177" si="92">(($D175*(1+$F175)))</f>
        <v>0</v>
      </c>
      <c r="K175" s="33"/>
      <c r="L175" s="33">
        <f t="shared" ref="L175:L177" si="93">(($D175*(1+$G175)))</f>
        <v>0</v>
      </c>
      <c r="M175" s="33">
        <f t="shared" ref="M175:M177" si="94">(IF($M$6=$E$7,H175-D175,IF($M$6=$F$7,J175-D175,IF($M$6=$G$7,L175-D175))))</f>
        <v>0</v>
      </c>
    </row>
    <row r="176" spans="1:13" x14ac:dyDescent="0.25">
      <c r="A176" s="12"/>
      <c r="B176" s="32" t="s">
        <v>165</v>
      </c>
      <c r="C176" s="33">
        <v>0</v>
      </c>
      <c r="D176" s="33">
        <v>0</v>
      </c>
      <c r="E176" s="34"/>
      <c r="F176" s="34"/>
      <c r="G176" s="34"/>
      <c r="H176" s="33">
        <f t="shared" si="91"/>
        <v>0</v>
      </c>
      <c r="I176" s="35"/>
      <c r="J176" s="33">
        <f t="shared" si="92"/>
        <v>0</v>
      </c>
      <c r="K176" s="33"/>
      <c r="L176" s="33">
        <f t="shared" si="93"/>
        <v>0</v>
      </c>
      <c r="M176" s="33">
        <f t="shared" si="94"/>
        <v>0</v>
      </c>
    </row>
    <row r="177" spans="1:14" x14ac:dyDescent="0.25">
      <c r="A177" s="12" t="s">
        <v>8</v>
      </c>
      <c r="B177" s="32" t="s">
        <v>166</v>
      </c>
      <c r="C177" s="33">
        <v>0</v>
      </c>
      <c r="D177" s="33">
        <v>0</v>
      </c>
      <c r="E177" s="34"/>
      <c r="F177" s="34"/>
      <c r="G177" s="34"/>
      <c r="H177" s="33">
        <f t="shared" si="91"/>
        <v>0</v>
      </c>
      <c r="I177" s="35"/>
      <c r="J177" s="33">
        <f t="shared" si="92"/>
        <v>0</v>
      </c>
      <c r="K177" s="33"/>
      <c r="L177" s="33">
        <f t="shared" si="93"/>
        <v>0</v>
      </c>
      <c r="M177" s="33">
        <f t="shared" si="94"/>
        <v>0</v>
      </c>
    </row>
    <row r="178" spans="1:14" ht="30" customHeight="1" x14ac:dyDescent="0.25">
      <c r="A178" s="1">
        <v>57</v>
      </c>
      <c r="B178" s="37" t="s">
        <v>167</v>
      </c>
      <c r="C178" s="33">
        <f>SUM(C175:C177)</f>
        <v>0</v>
      </c>
      <c r="D178" s="33">
        <f>SUM(D175:D177)</f>
        <v>0</v>
      </c>
      <c r="E178" s="34"/>
      <c r="F178" s="34"/>
      <c r="G178" s="34"/>
      <c r="H178" s="33">
        <f>SUM(H175:H177)</f>
        <v>0</v>
      </c>
      <c r="I178" s="35"/>
      <c r="J178" s="33">
        <f>SUM(J175:J177)</f>
        <v>0</v>
      </c>
      <c r="K178" s="33"/>
      <c r="L178" s="33">
        <f>SUM(L175:L177)</f>
        <v>0</v>
      </c>
      <c r="M178" s="38">
        <f>SUM(M175:M177)</f>
        <v>0</v>
      </c>
    </row>
    <row r="179" spans="1:14" ht="24.95" customHeight="1" x14ac:dyDescent="0.25">
      <c r="A179" s="1">
        <v>58</v>
      </c>
      <c r="B179" s="66" t="s">
        <v>168</v>
      </c>
      <c r="C179" s="66"/>
      <c r="D179" s="66"/>
      <c r="E179" s="66"/>
      <c r="F179" s="66"/>
      <c r="G179" s="66"/>
      <c r="H179" s="66"/>
      <c r="I179" s="66"/>
      <c r="J179" s="66"/>
      <c r="K179" s="66"/>
      <c r="L179" s="66"/>
      <c r="M179" s="68"/>
    </row>
    <row r="180" spans="1:14" x14ac:dyDescent="0.25">
      <c r="A180" s="12"/>
      <c r="B180" s="32" t="s">
        <v>169</v>
      </c>
      <c r="C180" s="33">
        <v>0</v>
      </c>
      <c r="D180" s="33">
        <v>0</v>
      </c>
      <c r="E180" s="34"/>
      <c r="F180" s="34"/>
      <c r="G180" s="34"/>
      <c r="H180" s="33">
        <f t="shared" ref="H180:H181" si="95">(($D180*(1+$E180)))</f>
        <v>0</v>
      </c>
      <c r="I180" s="35"/>
      <c r="J180" s="33">
        <f t="shared" ref="J180:J181" si="96">(($D180*(1+$F180)))</f>
        <v>0</v>
      </c>
      <c r="K180" s="33"/>
      <c r="L180" s="33">
        <f t="shared" ref="L180:L181" si="97">(($D180*(1+$G180)))</f>
        <v>0</v>
      </c>
      <c r="M180" s="33">
        <f t="shared" ref="M180:M181" si="98">(IF($M$6=$E$7,H180-D180,IF($M$6=$F$7,J180-D180,IF($M$6=$G$7,L180-D180))))</f>
        <v>0</v>
      </c>
    </row>
    <row r="181" spans="1:14" x14ac:dyDescent="0.25">
      <c r="A181" s="12"/>
      <c r="B181" s="32" t="s">
        <v>170</v>
      </c>
      <c r="C181" s="33">
        <v>0</v>
      </c>
      <c r="D181" s="33">
        <v>0</v>
      </c>
      <c r="E181" s="34"/>
      <c r="F181" s="34"/>
      <c r="G181" s="34"/>
      <c r="H181" s="33">
        <f t="shared" si="95"/>
        <v>0</v>
      </c>
      <c r="I181" s="35"/>
      <c r="J181" s="33">
        <f t="shared" si="96"/>
        <v>0</v>
      </c>
      <c r="K181" s="33"/>
      <c r="L181" s="33">
        <f t="shared" si="97"/>
        <v>0</v>
      </c>
      <c r="M181" s="33">
        <f t="shared" si="98"/>
        <v>0</v>
      </c>
    </row>
    <row r="182" spans="1:14" ht="30" customHeight="1" x14ac:dyDescent="0.25">
      <c r="A182" s="1">
        <v>58</v>
      </c>
      <c r="B182" s="37" t="s">
        <v>171</v>
      </c>
      <c r="C182" s="33">
        <f>SUM(C180:C181)</f>
        <v>0</v>
      </c>
      <c r="D182" s="33">
        <f>SUM(D180:D181)</f>
        <v>0</v>
      </c>
      <c r="E182" s="34" t="s">
        <v>8</v>
      </c>
      <c r="F182" s="34" t="s">
        <v>8</v>
      </c>
      <c r="G182" s="34" t="s">
        <v>8</v>
      </c>
      <c r="H182" s="33">
        <f>SUM(H180:H181)</f>
        <v>0</v>
      </c>
      <c r="I182" s="35"/>
      <c r="J182" s="33">
        <f>SUM(J180:J181)</f>
        <v>0</v>
      </c>
      <c r="K182" s="33"/>
      <c r="L182" s="33">
        <f>SUM(L180:L181)</f>
        <v>0</v>
      </c>
      <c r="M182" s="38">
        <f>SUM(M180:M181)</f>
        <v>0</v>
      </c>
    </row>
    <row r="183" spans="1:14" ht="30" customHeight="1" x14ac:dyDescent="0.25">
      <c r="A183" s="12"/>
      <c r="B183" s="37" t="s">
        <v>172</v>
      </c>
      <c r="C183" s="33">
        <f>SUM(C112+C145+C160+C173+C178+C182)</f>
        <v>0</v>
      </c>
      <c r="D183" s="33">
        <f>SUM(D112+D145+D160+D173+D178+D182)</f>
        <v>0</v>
      </c>
      <c r="E183" s="34"/>
      <c r="F183" s="34"/>
      <c r="G183" s="34"/>
      <c r="H183" s="33">
        <f>SUM(H112+H145+H160+H173+H178+H182)</f>
        <v>0</v>
      </c>
      <c r="I183" s="35"/>
      <c r="J183" s="33">
        <f>SUM(J112+J145+J160+J173+J178+J182)</f>
        <v>0</v>
      </c>
      <c r="K183" s="33"/>
      <c r="L183" s="33">
        <f>SUM(L112+L145+L160+L173+L178+L182)</f>
        <v>0</v>
      </c>
      <c r="M183" s="33">
        <f>SUM(M112+M145+M160+M173+M178+M182)</f>
        <v>0</v>
      </c>
      <c r="N183" s="47" t="e">
        <f>M183/D183</f>
        <v>#DIV/0!</v>
      </c>
    </row>
    <row r="184" spans="1:14" s="57" customFormat="1" ht="24.95" customHeight="1" x14ac:dyDescent="0.25">
      <c r="A184" s="12"/>
      <c r="B184" s="37" t="s">
        <v>9</v>
      </c>
      <c r="C184" s="53">
        <f>C92-C183</f>
        <v>0</v>
      </c>
      <c r="D184" s="53">
        <f>D92-D183</f>
        <v>0</v>
      </c>
      <c r="E184" s="54"/>
      <c r="F184" s="54"/>
      <c r="G184" s="54"/>
      <c r="H184" s="53">
        <f>H92-H183</f>
        <v>0</v>
      </c>
      <c r="I184" s="55"/>
      <c r="J184" s="53">
        <f>J92-J183</f>
        <v>0</v>
      </c>
      <c r="K184" s="53"/>
      <c r="L184" s="53">
        <f>L92-L183</f>
        <v>0</v>
      </c>
      <c r="M184" s="53">
        <f>M92-M183</f>
        <v>0</v>
      </c>
      <c r="N184" s="56" t="s">
        <v>8</v>
      </c>
    </row>
    <row r="185" spans="1:14" x14ac:dyDescent="0.25">
      <c r="C185" s="58"/>
      <c r="D185" s="58"/>
      <c r="E185" s="58"/>
      <c r="F185" s="58"/>
      <c r="G185" s="58"/>
      <c r="H185" s="58"/>
      <c r="I185" s="59"/>
      <c r="J185" s="58"/>
      <c r="K185" s="58"/>
      <c r="L185" s="58"/>
      <c r="M185" s="58"/>
    </row>
    <row r="186" spans="1:14" x14ac:dyDescent="0.25">
      <c r="C186" s="58"/>
      <c r="D186" s="58"/>
      <c r="E186" s="58"/>
      <c r="F186" s="58"/>
      <c r="G186" s="58"/>
      <c r="H186" s="58"/>
      <c r="I186" s="59"/>
      <c r="J186" s="58"/>
      <c r="K186" s="58"/>
      <c r="L186" s="58"/>
      <c r="M186" s="58"/>
    </row>
    <row r="187" spans="1:14" x14ac:dyDescent="0.25">
      <c r="C187" s="58"/>
      <c r="D187" s="58"/>
      <c r="E187" s="58"/>
      <c r="F187" s="58"/>
      <c r="G187" s="58"/>
      <c r="H187" s="58"/>
      <c r="I187" s="59"/>
      <c r="J187" s="58"/>
      <c r="K187" s="58"/>
      <c r="L187" s="58"/>
      <c r="M187" s="58"/>
    </row>
    <row r="188" spans="1:14" x14ac:dyDescent="0.25">
      <c r="C188" s="58"/>
      <c r="D188" s="58"/>
      <c r="E188" s="58"/>
      <c r="F188" s="58"/>
      <c r="G188" s="58"/>
      <c r="H188" s="58"/>
      <c r="I188" s="59"/>
      <c r="J188" s="58"/>
      <c r="K188" s="58"/>
      <c r="L188" s="58"/>
      <c r="M188" s="58"/>
    </row>
    <row r="189" spans="1:14" x14ac:dyDescent="0.25">
      <c r="C189" s="58"/>
      <c r="D189" s="58"/>
      <c r="E189" s="58"/>
      <c r="F189" s="58"/>
      <c r="G189" s="58"/>
      <c r="H189" s="58"/>
      <c r="I189" s="59"/>
      <c r="J189" s="58"/>
      <c r="K189" s="58"/>
      <c r="L189" s="58"/>
      <c r="M189" s="58"/>
    </row>
    <row r="190" spans="1:14" x14ac:dyDescent="0.25">
      <c r="C190" s="58"/>
      <c r="D190" s="58"/>
      <c r="E190" s="58"/>
      <c r="F190" s="58"/>
      <c r="G190" s="58"/>
      <c r="H190" s="58"/>
      <c r="I190" s="59"/>
      <c r="J190" s="58"/>
      <c r="K190" s="58"/>
      <c r="L190" s="58"/>
      <c r="M190" s="58"/>
    </row>
    <row r="191" spans="1:14" x14ac:dyDescent="0.25">
      <c r="C191" s="58"/>
      <c r="D191" s="58"/>
      <c r="E191" s="58"/>
      <c r="F191" s="58"/>
      <c r="G191" s="58"/>
      <c r="H191" s="58"/>
      <c r="I191" s="59"/>
      <c r="J191" s="58"/>
      <c r="K191" s="58"/>
      <c r="L191" s="58"/>
      <c r="M191" s="58"/>
    </row>
    <row r="192" spans="1:14" x14ac:dyDescent="0.25">
      <c r="C192" s="58"/>
      <c r="D192" s="58"/>
      <c r="E192" s="58"/>
      <c r="F192" s="58"/>
      <c r="G192" s="58"/>
      <c r="H192" s="58"/>
      <c r="I192" s="59"/>
      <c r="J192" s="58"/>
      <c r="K192" s="58"/>
      <c r="L192" s="58"/>
      <c r="M192" s="58"/>
    </row>
    <row r="193" spans="3:13" x14ac:dyDescent="0.25">
      <c r="C193" s="58"/>
      <c r="D193" s="58"/>
      <c r="E193" s="58"/>
      <c r="F193" s="58"/>
      <c r="G193" s="58"/>
      <c r="H193" s="58"/>
      <c r="I193" s="59"/>
      <c r="J193" s="58"/>
      <c r="K193" s="58"/>
      <c r="L193" s="58"/>
      <c r="M193" s="58"/>
    </row>
    <row r="194" spans="3:13" x14ac:dyDescent="0.25">
      <c r="C194" s="58"/>
      <c r="D194" s="58"/>
      <c r="E194" s="58"/>
      <c r="F194" s="58"/>
      <c r="G194" s="58"/>
      <c r="H194" s="58"/>
      <c r="I194" s="59"/>
      <c r="J194" s="58"/>
      <c r="K194" s="58"/>
      <c r="L194" s="58"/>
      <c r="M194" s="58"/>
    </row>
    <row r="195" spans="3:13" x14ac:dyDescent="0.25">
      <c r="C195" s="58"/>
      <c r="D195" s="58"/>
      <c r="E195" s="58"/>
      <c r="F195" s="58"/>
      <c r="G195" s="58"/>
      <c r="H195" s="58"/>
      <c r="I195" s="59"/>
      <c r="J195" s="58"/>
      <c r="K195" s="58"/>
      <c r="L195" s="58"/>
      <c r="M195" s="58"/>
    </row>
    <row r="196" spans="3:13" x14ac:dyDescent="0.25">
      <c r="C196" s="58"/>
      <c r="D196" s="58"/>
      <c r="E196" s="58"/>
      <c r="F196" s="58"/>
      <c r="G196" s="58"/>
      <c r="H196" s="58"/>
      <c r="I196" s="59"/>
      <c r="J196" s="58"/>
      <c r="K196" s="58"/>
      <c r="L196" s="58"/>
      <c r="M196" s="58"/>
    </row>
    <row r="197" spans="3:13" x14ac:dyDescent="0.25">
      <c r="C197" s="58"/>
      <c r="D197" s="58"/>
      <c r="E197" s="58"/>
      <c r="F197" s="58"/>
      <c r="G197" s="58"/>
      <c r="H197" s="58"/>
      <c r="I197" s="59"/>
      <c r="J197" s="58"/>
      <c r="K197" s="58"/>
      <c r="L197" s="58"/>
      <c r="M197" s="58"/>
    </row>
    <row r="198" spans="3:13" x14ac:dyDescent="0.25">
      <c r="C198" s="58"/>
      <c r="D198" s="58"/>
      <c r="E198" s="58"/>
      <c r="F198" s="58"/>
      <c r="G198" s="58"/>
      <c r="H198" s="58"/>
      <c r="I198" s="59"/>
      <c r="J198" s="58"/>
      <c r="K198" s="58"/>
      <c r="L198" s="58"/>
      <c r="M198" s="58"/>
    </row>
    <row r="199" spans="3:13" x14ac:dyDescent="0.25">
      <c r="C199" s="58"/>
      <c r="D199" s="58"/>
      <c r="E199" s="58"/>
      <c r="F199" s="58"/>
      <c r="G199" s="58"/>
      <c r="H199" s="58"/>
      <c r="I199" s="59"/>
      <c r="J199" s="58"/>
      <c r="K199" s="58"/>
      <c r="L199" s="58"/>
      <c r="M199" s="58"/>
    </row>
    <row r="200" spans="3:13" x14ac:dyDescent="0.25">
      <c r="C200" s="58"/>
      <c r="D200" s="58"/>
      <c r="E200" s="58"/>
      <c r="F200" s="58"/>
      <c r="G200" s="58"/>
      <c r="H200" s="58"/>
      <c r="I200" s="59"/>
      <c r="J200" s="58"/>
      <c r="K200" s="58"/>
      <c r="L200" s="58"/>
      <c r="M200" s="58"/>
    </row>
    <row r="201" spans="3:13" x14ac:dyDescent="0.25">
      <c r="C201" s="58"/>
      <c r="D201" s="58"/>
      <c r="E201" s="58"/>
      <c r="F201" s="58"/>
      <c r="G201" s="58"/>
      <c r="H201" s="58"/>
      <c r="I201" s="59"/>
      <c r="J201" s="58"/>
      <c r="K201" s="58"/>
      <c r="L201" s="58"/>
      <c r="M201" s="58"/>
    </row>
    <row r="202" spans="3:13" x14ac:dyDescent="0.25">
      <c r="C202" s="58"/>
      <c r="D202" s="58"/>
      <c r="E202" s="58"/>
      <c r="F202" s="58"/>
      <c r="G202" s="58"/>
      <c r="H202" s="58"/>
      <c r="I202" s="59"/>
      <c r="J202" s="58"/>
      <c r="K202" s="58"/>
      <c r="L202" s="58"/>
      <c r="M202" s="58"/>
    </row>
    <row r="203" spans="3:13" x14ac:dyDescent="0.25">
      <c r="C203" s="58"/>
      <c r="D203" s="58"/>
      <c r="E203" s="58"/>
      <c r="F203" s="58"/>
      <c r="G203" s="58"/>
      <c r="H203" s="58"/>
      <c r="I203" s="59"/>
      <c r="J203" s="58"/>
      <c r="K203" s="58"/>
      <c r="L203" s="58"/>
      <c r="M203" s="58"/>
    </row>
    <row r="204" spans="3:13" x14ac:dyDescent="0.25">
      <c r="C204" s="58"/>
      <c r="D204" s="58"/>
      <c r="E204" s="58"/>
      <c r="F204" s="58"/>
      <c r="G204" s="58"/>
      <c r="H204" s="58"/>
      <c r="I204" s="59"/>
      <c r="J204" s="58"/>
      <c r="K204" s="58"/>
      <c r="L204" s="58"/>
      <c r="M204" s="58"/>
    </row>
    <row r="205" spans="3:13" x14ac:dyDescent="0.25">
      <c r="C205" s="58"/>
      <c r="D205" s="58"/>
      <c r="E205" s="58"/>
      <c r="F205" s="58"/>
      <c r="G205" s="58"/>
      <c r="H205" s="58"/>
      <c r="I205" s="59"/>
      <c r="J205" s="58"/>
      <c r="K205" s="58"/>
      <c r="L205" s="58"/>
      <c r="M205" s="58"/>
    </row>
    <row r="206" spans="3:13" x14ac:dyDescent="0.25">
      <c r="C206" s="58"/>
      <c r="D206" s="58"/>
      <c r="E206" s="58"/>
      <c r="F206" s="58"/>
      <c r="G206" s="58"/>
      <c r="H206" s="58"/>
      <c r="I206" s="59"/>
      <c r="J206" s="58"/>
      <c r="K206" s="58"/>
      <c r="L206" s="58"/>
      <c r="M206" s="58"/>
    </row>
    <row r="207" spans="3:13" x14ac:dyDescent="0.25">
      <c r="C207" s="58"/>
      <c r="D207" s="58"/>
      <c r="E207" s="58"/>
      <c r="F207" s="58"/>
      <c r="G207" s="58"/>
      <c r="H207" s="58"/>
      <c r="I207" s="59"/>
      <c r="J207" s="58"/>
      <c r="K207" s="58"/>
      <c r="L207" s="58"/>
      <c r="M207" s="58"/>
    </row>
    <row r="208" spans="3:13" x14ac:dyDescent="0.25">
      <c r="C208" s="58"/>
      <c r="D208" s="58"/>
      <c r="E208" s="58"/>
      <c r="F208" s="58"/>
      <c r="G208" s="58"/>
      <c r="H208" s="58"/>
      <c r="I208" s="59"/>
      <c r="J208" s="58"/>
      <c r="K208" s="58"/>
      <c r="L208" s="58"/>
      <c r="M208" s="58"/>
    </row>
    <row r="209" spans="3:13" x14ac:dyDescent="0.25">
      <c r="C209" s="58"/>
      <c r="D209" s="58"/>
      <c r="E209" s="58"/>
      <c r="F209" s="58"/>
      <c r="G209" s="58"/>
      <c r="H209" s="58"/>
      <c r="I209" s="59"/>
      <c r="J209" s="58"/>
      <c r="K209" s="58"/>
      <c r="L209" s="58"/>
      <c r="M209" s="58"/>
    </row>
    <row r="210" spans="3:13" x14ac:dyDescent="0.25">
      <c r="C210" s="58"/>
      <c r="D210" s="58"/>
      <c r="E210" s="58"/>
      <c r="F210" s="58"/>
      <c r="G210" s="58"/>
      <c r="H210" s="58"/>
      <c r="I210" s="59"/>
      <c r="J210" s="58"/>
      <c r="K210" s="58"/>
      <c r="L210" s="58"/>
      <c r="M210" s="58"/>
    </row>
    <row r="211" spans="3:13" x14ac:dyDescent="0.25">
      <c r="C211" s="58"/>
      <c r="D211" s="58"/>
      <c r="E211" s="58"/>
      <c r="F211" s="58"/>
      <c r="G211" s="58"/>
      <c r="H211" s="58"/>
      <c r="I211" s="59"/>
      <c r="J211" s="58"/>
      <c r="K211" s="58"/>
      <c r="L211" s="58"/>
      <c r="M211" s="58"/>
    </row>
    <row r="212" spans="3:13" x14ac:dyDescent="0.25">
      <c r="C212" s="58"/>
      <c r="D212" s="58"/>
      <c r="E212" s="58"/>
      <c r="F212" s="58"/>
      <c r="G212" s="58"/>
      <c r="H212" s="58"/>
      <c r="I212" s="59"/>
      <c r="J212" s="58"/>
      <c r="K212" s="58"/>
      <c r="L212" s="58"/>
      <c r="M212" s="58"/>
    </row>
    <row r="213" spans="3:13" x14ac:dyDescent="0.25">
      <c r="C213" s="58"/>
      <c r="D213" s="58"/>
      <c r="E213" s="58"/>
      <c r="F213" s="58"/>
      <c r="G213" s="58"/>
      <c r="H213" s="58"/>
      <c r="I213" s="59"/>
      <c r="J213" s="58"/>
      <c r="K213" s="58"/>
      <c r="L213" s="58"/>
      <c r="M213" s="58"/>
    </row>
    <row r="214" spans="3:13" x14ac:dyDescent="0.25">
      <c r="C214" s="58"/>
      <c r="D214" s="58"/>
      <c r="E214" s="58"/>
      <c r="F214" s="58"/>
      <c r="G214" s="58"/>
      <c r="H214" s="58"/>
      <c r="I214" s="59"/>
      <c r="J214" s="58"/>
      <c r="K214" s="58"/>
      <c r="L214" s="58"/>
      <c r="M214" s="58"/>
    </row>
    <row r="215" spans="3:13" x14ac:dyDescent="0.25">
      <c r="C215" s="58"/>
      <c r="D215" s="58"/>
      <c r="E215" s="58"/>
      <c r="F215" s="58"/>
      <c r="G215" s="58"/>
      <c r="H215" s="58"/>
      <c r="I215" s="59"/>
      <c r="J215" s="58"/>
      <c r="K215" s="58"/>
      <c r="L215" s="58"/>
      <c r="M215" s="58"/>
    </row>
    <row r="216" spans="3:13" x14ac:dyDescent="0.25">
      <c r="C216" s="58"/>
      <c r="D216" s="58"/>
      <c r="E216" s="58"/>
      <c r="F216" s="58"/>
      <c r="G216" s="58"/>
      <c r="H216" s="58"/>
      <c r="I216" s="59"/>
      <c r="J216" s="58"/>
      <c r="K216" s="58"/>
      <c r="L216" s="58"/>
      <c r="M216" s="58"/>
    </row>
    <row r="217" spans="3:13" x14ac:dyDescent="0.25">
      <c r="C217" s="58"/>
      <c r="D217" s="58"/>
      <c r="E217" s="58"/>
      <c r="F217" s="58"/>
      <c r="G217" s="58"/>
      <c r="H217" s="58"/>
      <c r="I217" s="59"/>
      <c r="J217" s="58"/>
      <c r="K217" s="58"/>
      <c r="L217" s="58"/>
      <c r="M217" s="58"/>
    </row>
    <row r="218" spans="3:13" x14ac:dyDescent="0.25">
      <c r="C218" s="58"/>
      <c r="D218" s="58"/>
      <c r="E218" s="58"/>
      <c r="F218" s="58"/>
      <c r="G218" s="58"/>
      <c r="H218" s="58"/>
      <c r="I218" s="59"/>
      <c r="J218" s="58"/>
      <c r="K218" s="58"/>
      <c r="L218" s="58"/>
      <c r="M218" s="58"/>
    </row>
    <row r="219" spans="3:13" x14ac:dyDescent="0.25">
      <c r="C219" s="58"/>
      <c r="D219" s="58"/>
      <c r="E219" s="58"/>
      <c r="F219" s="58"/>
      <c r="G219" s="58"/>
      <c r="H219" s="58"/>
      <c r="I219" s="59"/>
      <c r="J219" s="58"/>
      <c r="K219" s="58"/>
      <c r="L219" s="58"/>
      <c r="M219" s="58"/>
    </row>
    <row r="220" spans="3:13" x14ac:dyDescent="0.25">
      <c r="C220" s="58"/>
      <c r="D220" s="58"/>
      <c r="E220" s="58"/>
      <c r="F220" s="58"/>
      <c r="G220" s="58"/>
      <c r="H220" s="58"/>
      <c r="I220" s="59"/>
      <c r="J220" s="58"/>
      <c r="K220" s="58"/>
      <c r="L220" s="58"/>
      <c r="M220" s="58"/>
    </row>
    <row r="221" spans="3:13" x14ac:dyDescent="0.25">
      <c r="C221" s="58"/>
      <c r="D221" s="58"/>
      <c r="E221" s="58"/>
      <c r="F221" s="58"/>
      <c r="G221" s="58"/>
      <c r="H221" s="58"/>
      <c r="I221" s="59"/>
      <c r="J221" s="58"/>
      <c r="K221" s="58"/>
      <c r="L221" s="58"/>
      <c r="M221" s="58"/>
    </row>
    <row r="222" spans="3:13" x14ac:dyDescent="0.25">
      <c r="C222" s="58"/>
      <c r="D222" s="58"/>
      <c r="E222" s="58"/>
      <c r="F222" s="58"/>
      <c r="G222" s="58"/>
      <c r="H222" s="58"/>
      <c r="I222" s="59"/>
      <c r="J222" s="58"/>
      <c r="K222" s="58"/>
      <c r="L222" s="58"/>
      <c r="M222" s="58"/>
    </row>
    <row r="223" spans="3:13" x14ac:dyDescent="0.25">
      <c r="C223" s="58"/>
      <c r="D223" s="58"/>
      <c r="E223" s="58"/>
      <c r="F223" s="58"/>
      <c r="G223" s="58"/>
      <c r="H223" s="58"/>
      <c r="I223" s="59"/>
      <c r="J223" s="58"/>
      <c r="K223" s="58"/>
      <c r="L223" s="58"/>
      <c r="M223" s="58"/>
    </row>
    <row r="224" spans="3:13" x14ac:dyDescent="0.25">
      <c r="C224" s="58"/>
      <c r="D224" s="58"/>
      <c r="E224" s="58"/>
      <c r="F224" s="58"/>
      <c r="G224" s="58"/>
      <c r="H224" s="58"/>
      <c r="I224" s="59"/>
      <c r="J224" s="58"/>
      <c r="K224" s="58"/>
      <c r="L224" s="58"/>
      <c r="M224" s="58"/>
    </row>
    <row r="225" spans="3:13" x14ac:dyDescent="0.25">
      <c r="C225" s="58"/>
      <c r="D225" s="58"/>
      <c r="E225" s="58"/>
      <c r="F225" s="58"/>
      <c r="G225" s="58"/>
      <c r="H225" s="58"/>
      <c r="I225" s="59"/>
      <c r="J225" s="58"/>
      <c r="K225" s="58"/>
      <c r="L225" s="58"/>
      <c r="M225" s="58"/>
    </row>
    <row r="226" spans="3:13" x14ac:dyDescent="0.25">
      <c r="C226" s="58"/>
      <c r="D226" s="58"/>
      <c r="E226" s="58"/>
      <c r="F226" s="58"/>
      <c r="G226" s="58"/>
      <c r="H226" s="58"/>
      <c r="I226" s="59"/>
      <c r="J226" s="58"/>
      <c r="K226" s="58"/>
      <c r="L226" s="58"/>
      <c r="M226" s="58"/>
    </row>
    <row r="227" spans="3:13" x14ac:dyDescent="0.25">
      <c r="C227" s="58"/>
      <c r="D227" s="58"/>
      <c r="E227" s="58"/>
      <c r="F227" s="58"/>
      <c r="G227" s="58"/>
      <c r="H227" s="58"/>
      <c r="I227" s="59"/>
      <c r="J227" s="58"/>
      <c r="K227" s="58"/>
      <c r="L227" s="58"/>
      <c r="M227" s="58"/>
    </row>
    <row r="228" spans="3:13" x14ac:dyDescent="0.25">
      <c r="C228" s="58"/>
      <c r="D228" s="58"/>
      <c r="E228" s="58"/>
      <c r="F228" s="58"/>
      <c r="G228" s="58"/>
      <c r="H228" s="58"/>
      <c r="I228" s="59"/>
      <c r="J228" s="58"/>
      <c r="K228" s="58"/>
      <c r="L228" s="58"/>
      <c r="M228" s="58"/>
    </row>
    <row r="229" spans="3:13" x14ac:dyDescent="0.25">
      <c r="C229" s="58"/>
      <c r="D229" s="58"/>
      <c r="E229" s="58"/>
      <c r="F229" s="58"/>
      <c r="G229" s="58"/>
      <c r="H229" s="58"/>
      <c r="I229" s="59"/>
      <c r="J229" s="58"/>
      <c r="K229" s="58"/>
      <c r="L229" s="58"/>
      <c r="M229" s="58"/>
    </row>
    <row r="230" spans="3:13" x14ac:dyDescent="0.25">
      <c r="C230" s="58"/>
      <c r="D230" s="58"/>
      <c r="E230" s="58"/>
      <c r="F230" s="58"/>
      <c r="G230" s="58"/>
      <c r="H230" s="58"/>
      <c r="I230" s="59"/>
      <c r="J230" s="58"/>
      <c r="K230" s="58"/>
      <c r="L230" s="58"/>
      <c r="M230" s="58"/>
    </row>
    <row r="231" spans="3:13" x14ac:dyDescent="0.25">
      <c r="C231" s="58"/>
      <c r="D231" s="58"/>
      <c r="E231" s="58"/>
      <c r="F231" s="58"/>
      <c r="G231" s="58"/>
      <c r="H231" s="58"/>
      <c r="I231" s="59"/>
      <c r="J231" s="58"/>
      <c r="K231" s="58"/>
      <c r="L231" s="58"/>
      <c r="M231" s="58"/>
    </row>
    <row r="232" spans="3:13" x14ac:dyDescent="0.25">
      <c r="C232" s="58"/>
      <c r="D232" s="58"/>
      <c r="E232" s="58"/>
      <c r="F232" s="58"/>
      <c r="G232" s="58"/>
      <c r="H232" s="58"/>
      <c r="I232" s="59"/>
      <c r="J232" s="58"/>
      <c r="K232" s="58"/>
      <c r="L232" s="58"/>
      <c r="M232" s="58"/>
    </row>
    <row r="233" spans="3:13" x14ac:dyDescent="0.25">
      <c r="C233" s="58"/>
      <c r="D233" s="58"/>
      <c r="E233" s="58"/>
      <c r="F233" s="58"/>
      <c r="G233" s="58"/>
      <c r="H233" s="58"/>
      <c r="I233" s="59"/>
      <c r="J233" s="58"/>
      <c r="K233" s="58"/>
      <c r="L233" s="58"/>
      <c r="M233" s="58"/>
    </row>
    <row r="234" spans="3:13" x14ac:dyDescent="0.25">
      <c r="C234" s="58"/>
      <c r="D234" s="58"/>
      <c r="E234" s="58"/>
      <c r="F234" s="58"/>
      <c r="G234" s="58"/>
      <c r="H234" s="58"/>
      <c r="I234" s="59"/>
      <c r="J234" s="58"/>
      <c r="K234" s="58"/>
      <c r="L234" s="58"/>
      <c r="M234" s="58"/>
    </row>
    <row r="235" spans="3:13" x14ac:dyDescent="0.25">
      <c r="C235" s="58"/>
      <c r="D235" s="58"/>
      <c r="E235" s="58"/>
      <c r="F235" s="58"/>
      <c r="G235" s="58"/>
      <c r="H235" s="58"/>
      <c r="I235" s="59"/>
      <c r="J235" s="58"/>
      <c r="K235" s="58"/>
      <c r="L235" s="58"/>
      <c r="M235" s="58"/>
    </row>
    <row r="236" spans="3:13" x14ac:dyDescent="0.25">
      <c r="C236" s="58"/>
      <c r="D236" s="58"/>
      <c r="E236" s="58"/>
      <c r="F236" s="58"/>
      <c r="G236" s="58"/>
      <c r="H236" s="58"/>
      <c r="I236" s="59"/>
      <c r="J236" s="58"/>
      <c r="K236" s="58"/>
      <c r="L236" s="58"/>
      <c r="M236" s="58"/>
    </row>
    <row r="237" spans="3:13" x14ac:dyDescent="0.25">
      <c r="C237" s="58"/>
      <c r="D237" s="58"/>
      <c r="E237" s="58"/>
      <c r="F237" s="58"/>
      <c r="G237" s="58"/>
      <c r="H237" s="58"/>
      <c r="I237" s="59"/>
      <c r="J237" s="58"/>
      <c r="K237" s="58"/>
      <c r="L237" s="58"/>
      <c r="M237" s="58"/>
    </row>
    <row r="238" spans="3:13" x14ac:dyDescent="0.25">
      <c r="C238" s="58"/>
      <c r="D238" s="58"/>
      <c r="E238" s="58"/>
      <c r="F238" s="58"/>
      <c r="G238" s="58"/>
      <c r="H238" s="58"/>
      <c r="I238" s="59"/>
      <c r="J238" s="58"/>
      <c r="K238" s="58"/>
      <c r="L238" s="58"/>
      <c r="M238" s="58"/>
    </row>
    <row r="239" spans="3:13" x14ac:dyDescent="0.25">
      <c r="C239" s="58"/>
      <c r="D239" s="58"/>
      <c r="E239" s="58"/>
      <c r="F239" s="58"/>
      <c r="G239" s="58"/>
      <c r="H239" s="58"/>
      <c r="I239" s="59"/>
      <c r="J239" s="58"/>
      <c r="K239" s="58"/>
      <c r="L239" s="58"/>
      <c r="M239" s="58"/>
    </row>
    <row r="240" spans="3:13" x14ac:dyDescent="0.25">
      <c r="C240" s="58"/>
      <c r="D240" s="58"/>
      <c r="E240" s="58"/>
      <c r="F240" s="58"/>
      <c r="G240" s="58"/>
      <c r="H240" s="58"/>
      <c r="I240" s="59"/>
      <c r="J240" s="58"/>
      <c r="K240" s="58"/>
      <c r="L240" s="58"/>
      <c r="M240" s="58"/>
    </row>
    <row r="241" spans="3:13" x14ac:dyDescent="0.25">
      <c r="C241" s="58"/>
      <c r="D241" s="58"/>
      <c r="E241" s="58"/>
      <c r="F241" s="58"/>
      <c r="G241" s="58"/>
      <c r="H241" s="58"/>
      <c r="I241" s="59"/>
      <c r="J241" s="58"/>
      <c r="K241" s="58"/>
      <c r="L241" s="58"/>
      <c r="M241" s="58"/>
    </row>
    <row r="242" spans="3:13" x14ac:dyDescent="0.25">
      <c r="C242" s="58"/>
      <c r="D242" s="58"/>
      <c r="E242" s="58"/>
      <c r="F242" s="58"/>
      <c r="G242" s="58"/>
      <c r="H242" s="58"/>
      <c r="I242" s="59"/>
      <c r="J242" s="58"/>
      <c r="K242" s="58"/>
      <c r="L242" s="58"/>
      <c r="M242" s="58"/>
    </row>
    <row r="243" spans="3:13" x14ac:dyDescent="0.25">
      <c r="C243" s="58"/>
      <c r="D243" s="58"/>
      <c r="E243" s="58"/>
      <c r="F243" s="58"/>
      <c r="G243" s="58"/>
      <c r="H243" s="58"/>
      <c r="I243" s="59"/>
      <c r="J243" s="58"/>
      <c r="K243" s="58"/>
      <c r="L243" s="58"/>
      <c r="M243" s="58"/>
    </row>
    <row r="244" spans="3:13" x14ac:dyDescent="0.25">
      <c r="C244" s="58"/>
      <c r="D244" s="58"/>
      <c r="E244" s="58"/>
      <c r="F244" s="58"/>
      <c r="G244" s="58"/>
      <c r="H244" s="58"/>
      <c r="I244" s="59"/>
      <c r="J244" s="58"/>
      <c r="K244" s="58"/>
      <c r="L244" s="58"/>
      <c r="M244" s="58"/>
    </row>
    <row r="245" spans="3:13" x14ac:dyDescent="0.25">
      <c r="C245" s="58"/>
      <c r="D245" s="58"/>
      <c r="E245" s="58"/>
      <c r="F245" s="58"/>
      <c r="G245" s="58"/>
      <c r="H245" s="58"/>
      <c r="I245" s="59"/>
      <c r="J245" s="58"/>
      <c r="K245" s="58"/>
      <c r="L245" s="58"/>
      <c r="M245" s="58"/>
    </row>
    <row r="246" spans="3:13" x14ac:dyDescent="0.25">
      <c r="C246" s="58"/>
      <c r="D246" s="58"/>
      <c r="E246" s="58"/>
      <c r="F246" s="58"/>
      <c r="G246" s="58"/>
      <c r="H246" s="58"/>
      <c r="I246" s="59"/>
      <c r="J246" s="58"/>
      <c r="K246" s="58"/>
      <c r="L246" s="58"/>
      <c r="M246" s="58"/>
    </row>
    <row r="247" spans="3:13" x14ac:dyDescent="0.25">
      <c r="C247" s="58"/>
      <c r="D247" s="58"/>
      <c r="E247" s="58"/>
      <c r="F247" s="58"/>
      <c r="G247" s="58"/>
      <c r="H247" s="58"/>
      <c r="I247" s="59"/>
      <c r="J247" s="58"/>
      <c r="K247" s="58"/>
      <c r="L247" s="58"/>
      <c r="M247" s="58"/>
    </row>
    <row r="248" spans="3:13" x14ac:dyDescent="0.25">
      <c r="C248" s="58"/>
      <c r="D248" s="58"/>
      <c r="E248" s="58"/>
      <c r="F248" s="58"/>
      <c r="G248" s="58"/>
      <c r="H248" s="58"/>
      <c r="I248" s="59"/>
      <c r="J248" s="58"/>
      <c r="K248" s="58"/>
      <c r="L248" s="58"/>
      <c r="M248" s="58"/>
    </row>
    <row r="249" spans="3:13" x14ac:dyDescent="0.25">
      <c r="C249" s="58"/>
      <c r="D249" s="58"/>
      <c r="E249" s="58"/>
      <c r="F249" s="58"/>
      <c r="G249" s="58"/>
      <c r="H249" s="58"/>
      <c r="I249" s="59"/>
      <c r="J249" s="58"/>
      <c r="K249" s="58"/>
      <c r="L249" s="58"/>
      <c r="M249" s="58"/>
    </row>
    <row r="250" spans="3:13" x14ac:dyDescent="0.25">
      <c r="C250" s="58"/>
      <c r="D250" s="58"/>
      <c r="E250" s="58"/>
      <c r="F250" s="58"/>
      <c r="G250" s="58"/>
      <c r="H250" s="58"/>
      <c r="I250" s="59"/>
      <c r="J250" s="58"/>
      <c r="K250" s="58"/>
      <c r="L250" s="58"/>
      <c r="M250" s="58"/>
    </row>
    <row r="251" spans="3:13" x14ac:dyDescent="0.25">
      <c r="C251" s="58"/>
      <c r="D251" s="58"/>
      <c r="E251" s="58"/>
      <c r="F251" s="58"/>
      <c r="G251" s="58"/>
      <c r="H251" s="58"/>
      <c r="I251" s="59"/>
      <c r="J251" s="58"/>
      <c r="K251" s="58"/>
      <c r="L251" s="58"/>
      <c r="M251" s="58"/>
    </row>
    <row r="252" spans="3:13" x14ac:dyDescent="0.25">
      <c r="C252" s="58"/>
      <c r="D252" s="58"/>
      <c r="E252" s="58"/>
      <c r="F252" s="58"/>
      <c r="G252" s="58"/>
      <c r="H252" s="58"/>
      <c r="I252" s="59"/>
      <c r="J252" s="58"/>
      <c r="K252" s="58"/>
      <c r="L252" s="58"/>
      <c r="M252" s="58"/>
    </row>
    <row r="253" spans="3:13" x14ac:dyDescent="0.25">
      <c r="C253" s="58"/>
      <c r="D253" s="58"/>
      <c r="E253" s="58"/>
      <c r="F253" s="58"/>
      <c r="G253" s="58"/>
      <c r="H253" s="58"/>
      <c r="I253" s="59"/>
      <c r="J253" s="58"/>
      <c r="K253" s="58"/>
      <c r="L253" s="58"/>
      <c r="M253" s="58"/>
    </row>
    <row r="254" spans="3:13" x14ac:dyDescent="0.25">
      <c r="C254" s="58"/>
      <c r="D254" s="58"/>
      <c r="E254" s="58"/>
      <c r="F254" s="58"/>
      <c r="G254" s="58"/>
      <c r="H254" s="58"/>
      <c r="I254" s="59"/>
      <c r="J254" s="58"/>
      <c r="K254" s="58"/>
      <c r="L254" s="58"/>
      <c r="M254" s="58"/>
    </row>
    <row r="255" spans="3:13" x14ac:dyDescent="0.25">
      <c r="C255" s="58"/>
      <c r="D255" s="58"/>
      <c r="E255" s="58"/>
      <c r="F255" s="58"/>
      <c r="G255" s="58"/>
      <c r="H255" s="58"/>
      <c r="I255" s="59"/>
      <c r="J255" s="58"/>
      <c r="K255" s="58"/>
      <c r="L255" s="58"/>
      <c r="M255" s="58"/>
    </row>
    <row r="256" spans="3:13" x14ac:dyDescent="0.25">
      <c r="C256" s="58"/>
      <c r="D256" s="58"/>
      <c r="E256" s="58"/>
      <c r="F256" s="58"/>
      <c r="G256" s="58"/>
      <c r="H256" s="58"/>
      <c r="I256" s="59"/>
      <c r="J256" s="58"/>
      <c r="K256" s="58"/>
      <c r="L256" s="58"/>
      <c r="M256" s="58"/>
    </row>
    <row r="257" spans="3:13" x14ac:dyDescent="0.25">
      <c r="C257" s="58"/>
      <c r="D257" s="58"/>
      <c r="E257" s="58"/>
      <c r="F257" s="58"/>
      <c r="G257" s="58"/>
      <c r="H257" s="58"/>
      <c r="I257" s="59"/>
      <c r="J257" s="58"/>
      <c r="K257" s="58"/>
      <c r="L257" s="58"/>
      <c r="M257" s="58"/>
    </row>
    <row r="258" spans="3:13" x14ac:dyDescent="0.25">
      <c r="C258" s="58"/>
      <c r="D258" s="58"/>
      <c r="E258" s="58"/>
      <c r="F258" s="58"/>
      <c r="G258" s="58"/>
      <c r="H258" s="58"/>
      <c r="I258" s="59"/>
      <c r="J258" s="58"/>
      <c r="K258" s="58"/>
      <c r="L258" s="58"/>
      <c r="M258" s="58"/>
    </row>
    <row r="259" spans="3:13" x14ac:dyDescent="0.25">
      <c r="C259" s="58"/>
      <c r="D259" s="58"/>
      <c r="E259" s="58"/>
      <c r="F259" s="58"/>
      <c r="G259" s="58"/>
      <c r="H259" s="58"/>
      <c r="I259" s="59"/>
      <c r="J259" s="58"/>
      <c r="K259" s="58"/>
      <c r="L259" s="58"/>
      <c r="M259" s="58"/>
    </row>
    <row r="260" spans="3:13" x14ac:dyDescent="0.25">
      <c r="C260" s="58"/>
      <c r="D260" s="58"/>
      <c r="E260" s="58"/>
      <c r="F260" s="58"/>
      <c r="G260" s="58"/>
      <c r="H260" s="58"/>
      <c r="I260" s="59"/>
      <c r="J260" s="58"/>
      <c r="K260" s="58"/>
      <c r="L260" s="58"/>
      <c r="M260" s="58"/>
    </row>
    <row r="261" spans="3:13" x14ac:dyDescent="0.25">
      <c r="C261" s="58"/>
      <c r="D261" s="58"/>
      <c r="E261" s="58"/>
      <c r="F261" s="58"/>
      <c r="G261" s="58"/>
      <c r="H261" s="58"/>
      <c r="I261" s="59"/>
      <c r="J261" s="58"/>
      <c r="K261" s="58"/>
      <c r="L261" s="58"/>
      <c r="M261" s="58"/>
    </row>
    <row r="262" spans="3:13" x14ac:dyDescent="0.25">
      <c r="C262" s="58"/>
      <c r="D262" s="58"/>
      <c r="E262" s="58"/>
      <c r="F262" s="58"/>
      <c r="G262" s="58"/>
      <c r="H262" s="58"/>
      <c r="I262" s="59"/>
      <c r="J262" s="58"/>
      <c r="K262" s="58"/>
      <c r="L262" s="58"/>
      <c r="M262" s="58"/>
    </row>
    <row r="263" spans="3:13" x14ac:dyDescent="0.25">
      <c r="C263" s="58"/>
      <c r="D263" s="58"/>
      <c r="E263" s="58"/>
      <c r="F263" s="58"/>
      <c r="G263" s="58"/>
      <c r="H263" s="58"/>
      <c r="I263" s="59"/>
      <c r="J263" s="58"/>
      <c r="K263" s="58"/>
      <c r="L263" s="58"/>
      <c r="M263" s="58"/>
    </row>
    <row r="264" spans="3:13" x14ac:dyDescent="0.25">
      <c r="C264" s="58"/>
      <c r="D264" s="58"/>
      <c r="E264" s="58"/>
      <c r="F264" s="58"/>
      <c r="G264" s="58"/>
      <c r="H264" s="58"/>
      <c r="I264" s="59"/>
      <c r="J264" s="58"/>
      <c r="K264" s="58"/>
      <c r="L264" s="58"/>
      <c r="M264" s="58"/>
    </row>
    <row r="265" spans="3:13" x14ac:dyDescent="0.25">
      <c r="C265" s="58"/>
      <c r="D265" s="58"/>
      <c r="E265" s="58"/>
      <c r="F265" s="58"/>
      <c r="G265" s="58"/>
      <c r="H265" s="58"/>
      <c r="I265" s="59"/>
      <c r="J265" s="58"/>
      <c r="K265" s="58"/>
      <c r="L265" s="58"/>
      <c r="M265" s="58"/>
    </row>
    <row r="266" spans="3:13" x14ac:dyDescent="0.25">
      <c r="C266" s="58"/>
      <c r="D266" s="58"/>
      <c r="E266" s="58"/>
      <c r="F266" s="58"/>
      <c r="G266" s="58"/>
      <c r="H266" s="58"/>
      <c r="I266" s="59"/>
      <c r="J266" s="58"/>
      <c r="K266" s="58"/>
      <c r="L266" s="58"/>
      <c r="M266" s="58"/>
    </row>
    <row r="267" spans="3:13" x14ac:dyDescent="0.25">
      <c r="C267" s="58"/>
      <c r="D267" s="58"/>
      <c r="E267" s="58"/>
      <c r="F267" s="58"/>
      <c r="G267" s="58"/>
      <c r="H267" s="58"/>
      <c r="I267" s="59"/>
      <c r="J267" s="58"/>
      <c r="K267" s="58"/>
      <c r="L267" s="58"/>
      <c r="M267" s="58"/>
    </row>
    <row r="268" spans="3:13" x14ac:dyDescent="0.25">
      <c r="C268" s="58"/>
      <c r="D268" s="58"/>
      <c r="E268" s="58"/>
      <c r="F268" s="58"/>
      <c r="G268" s="58"/>
      <c r="H268" s="58"/>
      <c r="I268" s="59"/>
      <c r="J268" s="58"/>
      <c r="K268" s="58"/>
      <c r="L268" s="58"/>
      <c r="M268" s="58"/>
    </row>
    <row r="269" spans="3:13" x14ac:dyDescent="0.25">
      <c r="C269" s="58"/>
      <c r="D269" s="58"/>
      <c r="E269" s="58"/>
      <c r="F269" s="58"/>
      <c r="G269" s="58"/>
      <c r="H269" s="58"/>
      <c r="I269" s="59"/>
      <c r="J269" s="58"/>
      <c r="K269" s="58"/>
      <c r="L269" s="58"/>
      <c r="M269" s="58"/>
    </row>
    <row r="270" spans="3:13" x14ac:dyDescent="0.25">
      <c r="C270" s="58"/>
      <c r="D270" s="58"/>
      <c r="E270" s="58"/>
      <c r="F270" s="58"/>
      <c r="G270" s="58"/>
      <c r="H270" s="58"/>
      <c r="I270" s="59"/>
      <c r="J270" s="58"/>
      <c r="K270" s="58"/>
      <c r="L270" s="58"/>
      <c r="M270" s="58"/>
    </row>
    <row r="271" spans="3:13" x14ac:dyDescent="0.25">
      <c r="C271" s="58"/>
      <c r="D271" s="58"/>
      <c r="E271" s="58"/>
      <c r="F271" s="58"/>
      <c r="G271" s="58"/>
      <c r="H271" s="58"/>
      <c r="I271" s="59"/>
      <c r="J271" s="58"/>
      <c r="K271" s="58"/>
      <c r="L271" s="58"/>
      <c r="M271" s="58"/>
    </row>
    <row r="272" spans="3:13" x14ac:dyDescent="0.25">
      <c r="C272" s="58"/>
      <c r="D272" s="58"/>
      <c r="E272" s="58"/>
      <c r="F272" s="58"/>
      <c r="G272" s="58"/>
      <c r="H272" s="58"/>
      <c r="I272" s="59"/>
      <c r="J272" s="58"/>
      <c r="K272" s="58"/>
      <c r="L272" s="58"/>
      <c r="M272" s="58"/>
    </row>
    <row r="273" spans="3:13" x14ac:dyDescent="0.25">
      <c r="C273" s="58"/>
      <c r="D273" s="58"/>
      <c r="E273" s="58"/>
      <c r="F273" s="58"/>
      <c r="G273" s="58"/>
      <c r="H273" s="58"/>
      <c r="I273" s="59"/>
      <c r="J273" s="58"/>
      <c r="K273" s="58"/>
      <c r="L273" s="58"/>
      <c r="M273" s="58"/>
    </row>
    <row r="274" spans="3:13" x14ac:dyDescent="0.25">
      <c r="C274" s="58"/>
      <c r="D274" s="58"/>
      <c r="E274" s="58"/>
      <c r="F274" s="58"/>
      <c r="G274" s="58"/>
      <c r="H274" s="58"/>
      <c r="I274" s="59"/>
      <c r="J274" s="58"/>
      <c r="K274" s="58"/>
      <c r="L274" s="58"/>
      <c r="M274" s="58"/>
    </row>
    <row r="275" spans="3:13" x14ac:dyDescent="0.25">
      <c r="C275" s="58"/>
      <c r="D275" s="58"/>
      <c r="E275" s="58"/>
      <c r="F275" s="58"/>
      <c r="G275" s="58"/>
      <c r="H275" s="58"/>
      <c r="I275" s="59"/>
      <c r="J275" s="58"/>
      <c r="K275" s="58"/>
      <c r="L275" s="58"/>
      <c r="M275" s="58"/>
    </row>
    <row r="276" spans="3:13" x14ac:dyDescent="0.25">
      <c r="C276" s="58"/>
      <c r="D276" s="58"/>
      <c r="E276" s="58"/>
      <c r="F276" s="58"/>
      <c r="G276" s="58"/>
      <c r="H276" s="58"/>
      <c r="I276" s="59"/>
      <c r="J276" s="58"/>
      <c r="K276" s="58"/>
      <c r="L276" s="58"/>
      <c r="M276" s="58"/>
    </row>
    <row r="277" spans="3:13" x14ac:dyDescent="0.25">
      <c r="C277" s="58"/>
      <c r="D277" s="58"/>
      <c r="E277" s="58"/>
      <c r="F277" s="58"/>
      <c r="G277" s="58"/>
      <c r="H277" s="58"/>
      <c r="I277" s="59"/>
      <c r="J277" s="58"/>
      <c r="K277" s="58"/>
      <c r="L277" s="58"/>
      <c r="M277" s="58"/>
    </row>
    <row r="278" spans="3:13" x14ac:dyDescent="0.25">
      <c r="C278" s="58"/>
      <c r="D278" s="58"/>
      <c r="E278" s="58"/>
      <c r="F278" s="58"/>
      <c r="G278" s="58"/>
      <c r="H278" s="58"/>
      <c r="I278" s="59"/>
      <c r="J278" s="58"/>
      <c r="K278" s="58"/>
      <c r="L278" s="58"/>
      <c r="M278" s="58"/>
    </row>
    <row r="279" spans="3:13" x14ac:dyDescent="0.25">
      <c r="C279" s="58"/>
      <c r="D279" s="58"/>
      <c r="E279" s="58"/>
      <c r="F279" s="58"/>
      <c r="G279" s="58"/>
      <c r="H279" s="58"/>
      <c r="I279" s="59"/>
      <c r="J279" s="58"/>
      <c r="K279" s="58"/>
      <c r="L279" s="58"/>
      <c r="M279" s="58"/>
    </row>
    <row r="280" spans="3:13" x14ac:dyDescent="0.25">
      <c r="C280" s="58"/>
      <c r="D280" s="58"/>
      <c r="E280" s="58"/>
      <c r="F280" s="58"/>
      <c r="G280" s="58"/>
      <c r="H280" s="58"/>
      <c r="I280" s="59"/>
      <c r="J280" s="58"/>
      <c r="K280" s="58"/>
      <c r="L280" s="58"/>
      <c r="M280" s="58"/>
    </row>
    <row r="281" spans="3:13" x14ac:dyDescent="0.25">
      <c r="C281" s="58"/>
      <c r="D281" s="58"/>
      <c r="E281" s="58"/>
      <c r="F281" s="58"/>
      <c r="G281" s="58"/>
      <c r="H281" s="58"/>
      <c r="I281" s="59"/>
      <c r="J281" s="58"/>
      <c r="K281" s="58"/>
      <c r="L281" s="58"/>
      <c r="M281" s="58"/>
    </row>
    <row r="282" spans="3:13" x14ac:dyDescent="0.25">
      <c r="C282" s="58"/>
      <c r="D282" s="58"/>
      <c r="E282" s="58"/>
      <c r="F282" s="58"/>
      <c r="G282" s="58"/>
      <c r="H282" s="58"/>
      <c r="I282" s="59"/>
      <c r="J282" s="58"/>
      <c r="K282" s="58"/>
      <c r="L282" s="58"/>
      <c r="M282" s="58"/>
    </row>
    <row r="283" spans="3:13" x14ac:dyDescent="0.25">
      <c r="C283" s="58"/>
      <c r="D283" s="58"/>
      <c r="E283" s="58"/>
      <c r="F283" s="58"/>
      <c r="G283" s="58"/>
      <c r="H283" s="58"/>
      <c r="I283" s="59"/>
      <c r="J283" s="58"/>
      <c r="K283" s="58"/>
      <c r="L283" s="58"/>
      <c r="M283" s="58"/>
    </row>
    <row r="284" spans="3:13" x14ac:dyDescent="0.25">
      <c r="C284" s="58"/>
      <c r="D284" s="58"/>
      <c r="E284" s="58"/>
      <c r="F284" s="58"/>
      <c r="G284" s="58"/>
      <c r="H284" s="58"/>
      <c r="I284" s="59"/>
      <c r="J284" s="58"/>
      <c r="K284" s="58"/>
      <c r="L284" s="58"/>
      <c r="M284" s="58"/>
    </row>
    <row r="285" spans="3:13" x14ac:dyDescent="0.25">
      <c r="C285" s="58"/>
      <c r="D285" s="58"/>
      <c r="E285" s="58"/>
      <c r="F285" s="58"/>
      <c r="G285" s="58"/>
      <c r="H285" s="58"/>
      <c r="I285" s="59"/>
      <c r="J285" s="58"/>
      <c r="K285" s="58"/>
      <c r="L285" s="58"/>
      <c r="M285" s="58"/>
    </row>
    <row r="286" spans="3:13" x14ac:dyDescent="0.25">
      <c r="C286" s="58"/>
      <c r="D286" s="58"/>
      <c r="E286" s="58"/>
      <c r="F286" s="58"/>
      <c r="G286" s="58"/>
      <c r="H286" s="58"/>
      <c r="I286" s="59"/>
      <c r="J286" s="58"/>
      <c r="K286" s="58"/>
      <c r="L286" s="58"/>
      <c r="M286" s="58"/>
    </row>
    <row r="287" spans="3:13" x14ac:dyDescent="0.25">
      <c r="C287" s="58"/>
      <c r="D287" s="58"/>
      <c r="E287" s="58"/>
      <c r="F287" s="58"/>
      <c r="G287" s="58"/>
      <c r="H287" s="58"/>
      <c r="I287" s="59"/>
      <c r="J287" s="58"/>
      <c r="K287" s="58"/>
      <c r="L287" s="58"/>
      <c r="M287" s="58"/>
    </row>
    <row r="288" spans="3:13" x14ac:dyDescent="0.25">
      <c r="C288" s="58"/>
      <c r="D288" s="58"/>
      <c r="E288" s="58"/>
      <c r="F288" s="58"/>
      <c r="G288" s="58"/>
      <c r="H288" s="58"/>
      <c r="I288" s="59"/>
      <c r="J288" s="58"/>
      <c r="K288" s="58"/>
      <c r="L288" s="58"/>
      <c r="M288" s="58"/>
    </row>
    <row r="289" spans="3:13" x14ac:dyDescent="0.25">
      <c r="C289" s="58"/>
      <c r="D289" s="58"/>
      <c r="E289" s="58"/>
      <c r="F289" s="58"/>
      <c r="G289" s="58"/>
      <c r="H289" s="58"/>
      <c r="I289" s="59"/>
      <c r="J289" s="58"/>
      <c r="K289" s="58"/>
      <c r="L289" s="58"/>
      <c r="M289" s="58"/>
    </row>
    <row r="290" spans="3:13" x14ac:dyDescent="0.25">
      <c r="C290" s="58"/>
      <c r="D290" s="58"/>
      <c r="E290" s="58"/>
      <c r="F290" s="58"/>
      <c r="G290" s="58"/>
      <c r="H290" s="58"/>
      <c r="I290" s="59"/>
      <c r="J290" s="58"/>
      <c r="K290" s="58"/>
      <c r="L290" s="58"/>
      <c r="M290" s="58"/>
    </row>
    <row r="291" spans="3:13" x14ac:dyDescent="0.25">
      <c r="C291" s="58"/>
      <c r="D291" s="58"/>
      <c r="E291" s="58"/>
      <c r="F291" s="58"/>
      <c r="G291" s="58"/>
      <c r="H291" s="58"/>
      <c r="I291" s="59"/>
      <c r="J291" s="58"/>
      <c r="K291" s="58"/>
      <c r="L291" s="58"/>
      <c r="M291" s="58"/>
    </row>
    <row r="292" spans="3:13" x14ac:dyDescent="0.25">
      <c r="C292" s="58"/>
      <c r="D292" s="58"/>
      <c r="E292" s="58"/>
      <c r="F292" s="58"/>
      <c r="G292" s="58"/>
      <c r="H292" s="58"/>
      <c r="I292" s="59"/>
      <c r="J292" s="58"/>
      <c r="K292" s="58"/>
      <c r="L292" s="58"/>
      <c r="M292" s="58"/>
    </row>
    <row r="293" spans="3:13" x14ac:dyDescent="0.25">
      <c r="C293" s="58"/>
      <c r="D293" s="58"/>
      <c r="E293" s="58"/>
      <c r="F293" s="58"/>
      <c r="G293" s="58"/>
      <c r="H293" s="58"/>
      <c r="I293" s="59"/>
      <c r="J293" s="58"/>
      <c r="K293" s="58"/>
      <c r="L293" s="58"/>
      <c r="M293" s="58"/>
    </row>
    <row r="294" spans="3:13" x14ac:dyDescent="0.25">
      <c r="C294" s="58"/>
      <c r="D294" s="58"/>
      <c r="E294" s="58"/>
      <c r="F294" s="58"/>
      <c r="G294" s="58"/>
      <c r="H294" s="58"/>
      <c r="I294" s="59"/>
      <c r="J294" s="58"/>
      <c r="K294" s="58"/>
      <c r="L294" s="58"/>
      <c r="M294" s="58"/>
    </row>
    <row r="295" spans="3:13" x14ac:dyDescent="0.25">
      <c r="C295" s="58"/>
      <c r="D295" s="58"/>
      <c r="E295" s="58"/>
      <c r="F295" s="58"/>
      <c r="G295" s="58"/>
      <c r="H295" s="58"/>
      <c r="I295" s="59"/>
      <c r="J295" s="58"/>
      <c r="K295" s="58"/>
      <c r="L295" s="58"/>
      <c r="M295" s="58"/>
    </row>
    <row r="296" spans="3:13" x14ac:dyDescent="0.25">
      <c r="C296" s="58"/>
      <c r="D296" s="58"/>
      <c r="E296" s="58"/>
      <c r="F296" s="58"/>
      <c r="G296" s="58"/>
      <c r="H296" s="58"/>
      <c r="I296" s="59"/>
      <c r="J296" s="58"/>
      <c r="K296" s="58"/>
      <c r="L296" s="58"/>
      <c r="M296" s="58"/>
    </row>
    <row r="297" spans="3:13" x14ac:dyDescent="0.25">
      <c r="C297" s="58"/>
      <c r="D297" s="58"/>
      <c r="E297" s="58"/>
      <c r="F297" s="58"/>
      <c r="G297" s="58"/>
      <c r="H297" s="58"/>
      <c r="I297" s="59"/>
      <c r="J297" s="58"/>
      <c r="K297" s="58"/>
      <c r="L297" s="58"/>
      <c r="M297" s="58"/>
    </row>
    <row r="298" spans="3:13" x14ac:dyDescent="0.25">
      <c r="C298" s="58"/>
      <c r="D298" s="58"/>
      <c r="E298" s="58"/>
      <c r="F298" s="58"/>
      <c r="G298" s="58"/>
      <c r="H298" s="58"/>
      <c r="I298" s="59"/>
      <c r="J298" s="58"/>
      <c r="K298" s="58"/>
      <c r="L298" s="58"/>
      <c r="M298" s="58"/>
    </row>
    <row r="299" spans="3:13" x14ac:dyDescent="0.25">
      <c r="C299" s="58"/>
      <c r="D299" s="58"/>
      <c r="E299" s="58"/>
      <c r="F299" s="58"/>
      <c r="G299" s="58"/>
      <c r="H299" s="58"/>
      <c r="I299" s="59"/>
      <c r="J299" s="58"/>
      <c r="K299" s="58"/>
      <c r="L299" s="58"/>
      <c r="M299" s="58"/>
    </row>
    <row r="300" spans="3:13" x14ac:dyDescent="0.25">
      <c r="C300" s="58"/>
      <c r="D300" s="58"/>
      <c r="E300" s="58"/>
      <c r="F300" s="58"/>
      <c r="G300" s="58"/>
      <c r="H300" s="58"/>
      <c r="I300" s="59"/>
      <c r="J300" s="58"/>
      <c r="K300" s="58"/>
      <c r="L300" s="58"/>
      <c r="M300" s="58"/>
    </row>
    <row r="301" spans="3:13" x14ac:dyDescent="0.25">
      <c r="C301" s="58"/>
      <c r="D301" s="58"/>
      <c r="E301" s="58"/>
      <c r="F301" s="58"/>
      <c r="G301" s="58"/>
      <c r="H301" s="58"/>
      <c r="I301" s="59"/>
      <c r="J301" s="58"/>
      <c r="K301" s="58"/>
      <c r="L301" s="58"/>
      <c r="M301" s="58"/>
    </row>
    <row r="302" spans="3:13" x14ac:dyDescent="0.25">
      <c r="C302" s="58"/>
      <c r="D302" s="58"/>
      <c r="E302" s="58"/>
      <c r="F302" s="58"/>
      <c r="G302" s="58"/>
      <c r="H302" s="58"/>
      <c r="I302" s="59"/>
      <c r="J302" s="58"/>
      <c r="K302" s="58"/>
      <c r="L302" s="58"/>
      <c r="M302" s="58"/>
    </row>
    <row r="303" spans="3:13" x14ac:dyDescent="0.25">
      <c r="C303" s="58"/>
      <c r="D303" s="58"/>
      <c r="E303" s="58"/>
      <c r="F303" s="58"/>
      <c r="G303" s="58"/>
      <c r="H303" s="58"/>
      <c r="I303" s="59"/>
      <c r="J303" s="58"/>
      <c r="K303" s="58"/>
      <c r="L303" s="58"/>
      <c r="M303" s="58"/>
    </row>
    <row r="304" spans="3:13" x14ac:dyDescent="0.25">
      <c r="C304" s="58"/>
      <c r="D304" s="58"/>
      <c r="E304" s="58"/>
      <c r="F304" s="58"/>
      <c r="G304" s="58"/>
      <c r="H304" s="58"/>
      <c r="I304" s="59"/>
      <c r="J304" s="58"/>
      <c r="K304" s="58"/>
      <c r="L304" s="58"/>
      <c r="M304" s="58"/>
    </row>
    <row r="305" spans="3:13" x14ac:dyDescent="0.25">
      <c r="C305" s="58"/>
      <c r="D305" s="58"/>
      <c r="E305" s="58"/>
      <c r="F305" s="58"/>
      <c r="G305" s="58"/>
      <c r="H305" s="58"/>
      <c r="I305" s="59"/>
      <c r="J305" s="58"/>
      <c r="K305" s="58"/>
      <c r="L305" s="58"/>
      <c r="M305" s="58"/>
    </row>
    <row r="306" spans="3:13" x14ac:dyDescent="0.25">
      <c r="C306" s="58"/>
      <c r="D306" s="58"/>
      <c r="E306" s="58"/>
      <c r="F306" s="58"/>
      <c r="G306" s="58"/>
      <c r="H306" s="58"/>
      <c r="I306" s="59"/>
      <c r="J306" s="58"/>
      <c r="K306" s="58"/>
      <c r="L306" s="58"/>
      <c r="M306" s="58"/>
    </row>
    <row r="307" spans="3:13" x14ac:dyDescent="0.25">
      <c r="C307" s="58"/>
      <c r="D307" s="58"/>
      <c r="E307" s="58"/>
      <c r="F307" s="58"/>
      <c r="G307" s="58"/>
      <c r="H307" s="58"/>
      <c r="I307" s="59"/>
      <c r="J307" s="58"/>
      <c r="K307" s="58"/>
      <c r="L307" s="58"/>
      <c r="M307" s="58"/>
    </row>
    <row r="308" spans="3:13" x14ac:dyDescent="0.25">
      <c r="C308" s="58"/>
      <c r="D308" s="58"/>
      <c r="E308" s="58"/>
      <c r="F308" s="58"/>
      <c r="G308" s="58"/>
      <c r="H308" s="58"/>
      <c r="I308" s="59"/>
      <c r="J308" s="58"/>
      <c r="K308" s="58"/>
      <c r="L308" s="58"/>
      <c r="M308" s="58"/>
    </row>
    <row r="309" spans="3:13" x14ac:dyDescent="0.25">
      <c r="C309" s="58"/>
      <c r="D309" s="58"/>
      <c r="E309" s="58"/>
      <c r="F309" s="58"/>
      <c r="G309" s="58"/>
      <c r="H309" s="58"/>
      <c r="I309" s="59"/>
      <c r="J309" s="58"/>
      <c r="K309" s="58"/>
      <c r="L309" s="58"/>
      <c r="M309" s="58"/>
    </row>
    <row r="310" spans="3:13" x14ac:dyDescent="0.25">
      <c r="C310" s="58"/>
      <c r="D310" s="58"/>
      <c r="E310" s="58"/>
      <c r="F310" s="58"/>
      <c r="G310" s="58"/>
      <c r="H310" s="58"/>
      <c r="I310" s="59"/>
      <c r="J310" s="58"/>
      <c r="K310" s="58"/>
      <c r="L310" s="58"/>
      <c r="M310" s="58"/>
    </row>
    <row r="311" spans="3:13" x14ac:dyDescent="0.25">
      <c r="C311" s="58"/>
      <c r="D311" s="58"/>
      <c r="E311" s="58"/>
      <c r="F311" s="58"/>
      <c r="G311" s="58"/>
      <c r="H311" s="58"/>
      <c r="I311" s="59"/>
      <c r="J311" s="58"/>
      <c r="K311" s="58"/>
      <c r="L311" s="58"/>
      <c r="M311" s="58"/>
    </row>
    <row r="312" spans="3:13" x14ac:dyDescent="0.25">
      <c r="C312" s="58"/>
      <c r="D312" s="58"/>
      <c r="E312" s="58"/>
      <c r="F312" s="58"/>
      <c r="G312" s="58"/>
      <c r="H312" s="58"/>
      <c r="I312" s="59"/>
      <c r="J312" s="58"/>
      <c r="K312" s="58"/>
      <c r="L312" s="58"/>
      <c r="M312" s="58"/>
    </row>
    <row r="313" spans="3:13" x14ac:dyDescent="0.25">
      <c r="C313" s="58"/>
      <c r="D313" s="58"/>
      <c r="E313" s="58"/>
      <c r="F313" s="58"/>
      <c r="G313" s="58"/>
      <c r="H313" s="58"/>
      <c r="I313" s="59"/>
      <c r="J313" s="58"/>
      <c r="K313" s="58"/>
      <c r="L313" s="58"/>
      <c r="M313" s="58"/>
    </row>
    <row r="314" spans="3:13" x14ac:dyDescent="0.25">
      <c r="C314" s="58"/>
      <c r="D314" s="58"/>
      <c r="E314" s="58"/>
      <c r="F314" s="58"/>
      <c r="G314" s="58"/>
      <c r="H314" s="58"/>
      <c r="I314" s="59"/>
      <c r="J314" s="58"/>
      <c r="K314" s="58"/>
      <c r="L314" s="58"/>
      <c r="M314" s="58"/>
    </row>
    <row r="315" spans="3:13" x14ac:dyDescent="0.25">
      <c r="C315" s="58"/>
      <c r="D315" s="58"/>
      <c r="E315" s="58"/>
      <c r="F315" s="58"/>
      <c r="G315" s="58"/>
      <c r="H315" s="58"/>
      <c r="I315" s="59"/>
      <c r="J315" s="58"/>
      <c r="K315" s="58"/>
      <c r="L315" s="58"/>
      <c r="M315" s="58"/>
    </row>
    <row r="316" spans="3:13" x14ac:dyDescent="0.25">
      <c r="C316" s="58"/>
      <c r="D316" s="58"/>
      <c r="E316" s="58"/>
      <c r="F316" s="58"/>
      <c r="G316" s="58"/>
      <c r="H316" s="58"/>
      <c r="I316" s="59"/>
      <c r="J316" s="58"/>
      <c r="K316" s="58"/>
      <c r="L316" s="58"/>
      <c r="M316" s="58"/>
    </row>
    <row r="317" spans="3:13" x14ac:dyDescent="0.25">
      <c r="C317" s="58"/>
      <c r="D317" s="58"/>
      <c r="E317" s="58"/>
      <c r="F317" s="58"/>
      <c r="G317" s="58"/>
      <c r="H317" s="58"/>
      <c r="I317" s="59"/>
      <c r="J317" s="58"/>
      <c r="K317" s="58"/>
      <c r="L317" s="58"/>
      <c r="M317" s="58"/>
    </row>
    <row r="318" spans="3:13" x14ac:dyDescent="0.25">
      <c r="C318" s="58"/>
      <c r="D318" s="58"/>
      <c r="E318" s="58"/>
      <c r="F318" s="58"/>
      <c r="G318" s="58"/>
      <c r="H318" s="58"/>
      <c r="I318" s="59"/>
      <c r="J318" s="58"/>
      <c r="K318" s="58"/>
      <c r="L318" s="58"/>
      <c r="M318" s="58"/>
    </row>
    <row r="319" spans="3:13" x14ac:dyDescent="0.25">
      <c r="C319" s="58"/>
      <c r="D319" s="58"/>
      <c r="E319" s="58"/>
      <c r="F319" s="58"/>
      <c r="G319" s="58"/>
      <c r="H319" s="58"/>
      <c r="I319" s="59"/>
      <c r="J319" s="58"/>
      <c r="K319" s="58"/>
      <c r="L319" s="58"/>
      <c r="M319" s="58"/>
    </row>
    <row r="320" spans="3:13" x14ac:dyDescent="0.25">
      <c r="C320" s="58"/>
      <c r="D320" s="58"/>
      <c r="E320" s="58"/>
      <c r="F320" s="58"/>
      <c r="G320" s="58"/>
      <c r="H320" s="58"/>
      <c r="I320" s="59"/>
      <c r="J320" s="58"/>
      <c r="K320" s="58"/>
      <c r="L320" s="58"/>
      <c r="M320" s="58"/>
    </row>
    <row r="321" spans="3:13" x14ac:dyDescent="0.25">
      <c r="C321" s="58"/>
      <c r="D321" s="58"/>
      <c r="E321" s="58"/>
      <c r="F321" s="58"/>
      <c r="G321" s="58"/>
      <c r="H321" s="58"/>
      <c r="I321" s="59"/>
      <c r="J321" s="58"/>
      <c r="K321" s="58"/>
      <c r="L321" s="58"/>
      <c r="M321" s="58"/>
    </row>
    <row r="322" spans="3:13" x14ac:dyDescent="0.25">
      <c r="C322" s="58"/>
      <c r="D322" s="58"/>
      <c r="E322" s="58"/>
      <c r="F322" s="58"/>
      <c r="G322" s="58"/>
      <c r="H322" s="58"/>
      <c r="I322" s="59"/>
      <c r="J322" s="58"/>
      <c r="K322" s="58"/>
      <c r="L322" s="58"/>
      <c r="M322" s="58"/>
    </row>
    <row r="323" spans="3:13" x14ac:dyDescent="0.25">
      <c r="C323" s="58"/>
      <c r="D323" s="58"/>
      <c r="E323" s="58"/>
      <c r="F323" s="58"/>
      <c r="G323" s="58"/>
      <c r="H323" s="58"/>
      <c r="I323" s="59"/>
      <c r="J323" s="58"/>
      <c r="K323" s="58"/>
      <c r="L323" s="58"/>
      <c r="M323" s="58"/>
    </row>
    <row r="324" spans="3:13" x14ac:dyDescent="0.25">
      <c r="C324" s="58"/>
      <c r="D324" s="58"/>
      <c r="E324" s="58"/>
      <c r="F324" s="58"/>
      <c r="G324" s="58"/>
      <c r="H324" s="58"/>
      <c r="I324" s="59"/>
      <c r="J324" s="58"/>
      <c r="K324" s="58"/>
      <c r="L324" s="58"/>
      <c r="M324" s="58"/>
    </row>
    <row r="325" spans="3:13" x14ac:dyDescent="0.25">
      <c r="C325" s="58"/>
      <c r="D325" s="58"/>
      <c r="E325" s="58"/>
      <c r="F325" s="58"/>
      <c r="G325" s="58"/>
      <c r="H325" s="58"/>
      <c r="I325" s="59"/>
      <c r="J325" s="58"/>
      <c r="K325" s="58"/>
      <c r="L325" s="58"/>
      <c r="M325" s="58"/>
    </row>
    <row r="326" spans="3:13" x14ac:dyDescent="0.25">
      <c r="C326" s="58"/>
      <c r="D326" s="58"/>
      <c r="E326" s="58"/>
      <c r="F326" s="58"/>
      <c r="G326" s="58"/>
      <c r="H326" s="58"/>
      <c r="I326" s="59"/>
      <c r="J326" s="58"/>
      <c r="K326" s="58"/>
      <c r="L326" s="58"/>
      <c r="M326" s="58"/>
    </row>
    <row r="327" spans="3:13" x14ac:dyDescent="0.25">
      <c r="C327" s="58"/>
      <c r="D327" s="58"/>
      <c r="E327" s="58"/>
      <c r="F327" s="58"/>
      <c r="G327" s="58"/>
      <c r="H327" s="58"/>
      <c r="I327" s="59"/>
      <c r="J327" s="58"/>
      <c r="K327" s="58"/>
      <c r="L327" s="58"/>
      <c r="M327" s="58"/>
    </row>
    <row r="328" spans="3:13" x14ac:dyDescent="0.25">
      <c r="C328" s="58"/>
      <c r="D328" s="58"/>
      <c r="E328" s="58"/>
      <c r="F328" s="58"/>
      <c r="G328" s="58"/>
      <c r="H328" s="58"/>
      <c r="I328" s="59"/>
      <c r="J328" s="58"/>
      <c r="K328" s="58"/>
      <c r="L328" s="58"/>
      <c r="M328" s="58"/>
    </row>
    <row r="329" spans="3:13" x14ac:dyDescent="0.25">
      <c r="C329" s="58"/>
      <c r="D329" s="58"/>
      <c r="E329" s="58"/>
      <c r="F329" s="58"/>
      <c r="G329" s="58"/>
      <c r="H329" s="58"/>
      <c r="I329" s="59"/>
      <c r="J329" s="58"/>
      <c r="K329" s="58"/>
      <c r="L329" s="58"/>
      <c r="M329" s="58"/>
    </row>
    <row r="330" spans="3:13" x14ac:dyDescent="0.25">
      <c r="C330" s="58"/>
      <c r="D330" s="58"/>
      <c r="E330" s="58"/>
      <c r="F330" s="58"/>
      <c r="G330" s="58"/>
      <c r="H330" s="58"/>
      <c r="I330" s="59"/>
      <c r="J330" s="58"/>
      <c r="K330" s="58"/>
      <c r="L330" s="58"/>
      <c r="M330" s="58"/>
    </row>
    <row r="331" spans="3:13" x14ac:dyDescent="0.25">
      <c r="C331" s="58"/>
      <c r="D331" s="58"/>
      <c r="E331" s="58"/>
      <c r="F331" s="58"/>
      <c r="G331" s="58"/>
      <c r="H331" s="58"/>
      <c r="I331" s="59"/>
      <c r="J331" s="58"/>
      <c r="K331" s="58"/>
      <c r="L331" s="58"/>
      <c r="M331" s="58"/>
    </row>
    <row r="332" spans="3:13" x14ac:dyDescent="0.25">
      <c r="C332" s="58"/>
      <c r="D332" s="58"/>
      <c r="E332" s="58"/>
      <c r="F332" s="58"/>
      <c r="G332" s="58"/>
      <c r="H332" s="58"/>
      <c r="I332" s="59"/>
      <c r="J332" s="58"/>
      <c r="K332" s="58"/>
      <c r="L332" s="58"/>
      <c r="M332" s="58"/>
    </row>
    <row r="333" spans="3:13" x14ac:dyDescent="0.25">
      <c r="C333" s="58"/>
      <c r="D333" s="58"/>
      <c r="E333" s="58"/>
      <c r="F333" s="58"/>
      <c r="G333" s="58"/>
      <c r="H333" s="58"/>
      <c r="I333" s="59"/>
      <c r="J333" s="58"/>
      <c r="K333" s="58"/>
      <c r="L333" s="58"/>
      <c r="M333" s="58"/>
    </row>
    <row r="334" spans="3:13" x14ac:dyDescent="0.25">
      <c r="C334" s="58"/>
      <c r="D334" s="58"/>
      <c r="E334" s="58"/>
      <c r="F334" s="58"/>
      <c r="G334" s="58"/>
      <c r="H334" s="58"/>
      <c r="I334" s="59"/>
      <c r="J334" s="58"/>
      <c r="K334" s="58"/>
      <c r="L334" s="58"/>
      <c r="M334" s="58"/>
    </row>
    <row r="335" spans="3:13" x14ac:dyDescent="0.25">
      <c r="C335" s="58"/>
      <c r="D335" s="58"/>
      <c r="E335" s="58"/>
      <c r="F335" s="58"/>
      <c r="G335" s="58"/>
      <c r="H335" s="58"/>
      <c r="I335" s="59"/>
      <c r="J335" s="58"/>
      <c r="K335" s="58"/>
      <c r="L335" s="58"/>
      <c r="M335" s="58"/>
    </row>
    <row r="336" spans="3:13" x14ac:dyDescent="0.25">
      <c r="C336" s="58"/>
      <c r="D336" s="58"/>
      <c r="E336" s="58"/>
      <c r="F336" s="58"/>
      <c r="G336" s="58"/>
      <c r="H336" s="58"/>
      <c r="I336" s="59"/>
      <c r="J336" s="58"/>
      <c r="K336" s="58"/>
      <c r="L336" s="58"/>
      <c r="M336" s="58"/>
    </row>
    <row r="337" spans="3:13" x14ac:dyDescent="0.25">
      <c r="C337" s="58"/>
      <c r="D337" s="58"/>
      <c r="E337" s="58"/>
      <c r="F337" s="58"/>
      <c r="G337" s="58"/>
      <c r="H337" s="58"/>
      <c r="I337" s="59"/>
      <c r="J337" s="58"/>
      <c r="K337" s="58"/>
      <c r="L337" s="58"/>
      <c r="M337" s="58"/>
    </row>
    <row r="338" spans="3:13" x14ac:dyDescent="0.25">
      <c r="C338" s="58"/>
      <c r="D338" s="58"/>
      <c r="E338" s="58"/>
      <c r="F338" s="58"/>
      <c r="G338" s="58"/>
      <c r="H338" s="58"/>
      <c r="I338" s="59"/>
      <c r="J338" s="58"/>
      <c r="K338" s="58"/>
      <c r="L338" s="58"/>
      <c r="M338" s="58"/>
    </row>
    <row r="339" spans="3:13" x14ac:dyDescent="0.25">
      <c r="C339" s="58"/>
      <c r="D339" s="58"/>
      <c r="E339" s="58"/>
      <c r="F339" s="58"/>
      <c r="G339" s="58"/>
      <c r="H339" s="58"/>
      <c r="I339" s="59"/>
      <c r="J339" s="58"/>
      <c r="K339" s="58"/>
      <c r="L339" s="58"/>
      <c r="M339" s="58"/>
    </row>
    <row r="340" spans="3:13" x14ac:dyDescent="0.25">
      <c r="C340" s="58"/>
      <c r="D340" s="58"/>
      <c r="E340" s="58"/>
      <c r="F340" s="58"/>
      <c r="G340" s="58"/>
      <c r="H340" s="58"/>
      <c r="I340" s="59"/>
      <c r="J340" s="58"/>
      <c r="K340" s="58"/>
      <c r="L340" s="58"/>
      <c r="M340" s="58"/>
    </row>
    <row r="341" spans="3:13" x14ac:dyDescent="0.25">
      <c r="C341" s="58"/>
      <c r="D341" s="58"/>
      <c r="E341" s="58"/>
      <c r="F341" s="58"/>
      <c r="G341" s="58"/>
      <c r="H341" s="58"/>
      <c r="I341" s="59"/>
      <c r="J341" s="58"/>
      <c r="K341" s="58"/>
      <c r="L341" s="58"/>
      <c r="M341" s="58"/>
    </row>
    <row r="342" spans="3:13" x14ac:dyDescent="0.25">
      <c r="C342" s="58"/>
      <c r="D342" s="58"/>
      <c r="E342" s="58"/>
      <c r="F342" s="58"/>
      <c r="G342" s="58"/>
      <c r="H342" s="58"/>
      <c r="I342" s="59"/>
      <c r="J342" s="58"/>
      <c r="K342" s="58"/>
      <c r="L342" s="58"/>
      <c r="M342" s="58"/>
    </row>
    <row r="343" spans="3:13" x14ac:dyDescent="0.25">
      <c r="C343" s="58"/>
      <c r="D343" s="58"/>
      <c r="E343" s="58"/>
      <c r="F343" s="58"/>
      <c r="G343" s="58"/>
      <c r="H343" s="58"/>
      <c r="I343" s="59"/>
      <c r="J343" s="58"/>
      <c r="K343" s="58"/>
      <c r="L343" s="58"/>
      <c r="M343" s="58"/>
    </row>
    <row r="344" spans="3:13" x14ac:dyDescent="0.25">
      <c r="C344" s="58"/>
      <c r="D344" s="58"/>
      <c r="E344" s="58"/>
      <c r="F344" s="58"/>
      <c r="G344" s="58"/>
      <c r="H344" s="58"/>
      <c r="I344" s="59"/>
      <c r="J344" s="58"/>
      <c r="K344" s="58"/>
      <c r="L344" s="58"/>
      <c r="M344" s="58"/>
    </row>
    <row r="345" spans="3:13" x14ac:dyDescent="0.25">
      <c r="C345" s="58"/>
      <c r="D345" s="58"/>
      <c r="E345" s="58"/>
      <c r="F345" s="58"/>
      <c r="G345" s="58"/>
      <c r="H345" s="58"/>
      <c r="I345" s="59"/>
      <c r="J345" s="58"/>
      <c r="K345" s="58"/>
      <c r="L345" s="58"/>
      <c r="M345" s="58"/>
    </row>
    <row r="346" spans="3:13" x14ac:dyDescent="0.25">
      <c r="C346" s="58"/>
      <c r="D346" s="58"/>
      <c r="E346" s="58"/>
      <c r="F346" s="58"/>
      <c r="G346" s="58"/>
      <c r="H346" s="58"/>
      <c r="I346" s="59"/>
      <c r="J346" s="58"/>
      <c r="K346" s="58"/>
      <c r="L346" s="58"/>
      <c r="M346" s="58"/>
    </row>
    <row r="347" spans="3:13" x14ac:dyDescent="0.25">
      <c r="C347" s="58"/>
      <c r="D347" s="58"/>
      <c r="E347" s="58"/>
      <c r="F347" s="58"/>
      <c r="G347" s="58"/>
      <c r="H347" s="58"/>
      <c r="I347" s="59"/>
      <c r="J347" s="58"/>
      <c r="K347" s="58"/>
      <c r="L347" s="58"/>
      <c r="M347" s="58"/>
    </row>
    <row r="348" spans="3:13" x14ac:dyDescent="0.25">
      <c r="C348" s="58"/>
      <c r="D348" s="58"/>
      <c r="E348" s="58"/>
      <c r="F348" s="58"/>
      <c r="G348" s="58"/>
      <c r="H348" s="58"/>
      <c r="I348" s="59"/>
      <c r="J348" s="58"/>
      <c r="K348" s="58"/>
      <c r="L348" s="58"/>
      <c r="M348" s="58"/>
    </row>
    <row r="349" spans="3:13" x14ac:dyDescent="0.25">
      <c r="C349" s="58"/>
      <c r="D349" s="58"/>
      <c r="E349" s="58"/>
      <c r="F349" s="58"/>
      <c r="G349" s="58"/>
      <c r="H349" s="58"/>
      <c r="I349" s="59"/>
      <c r="J349" s="58"/>
      <c r="K349" s="58"/>
      <c r="L349" s="58"/>
      <c r="M349" s="58"/>
    </row>
    <row r="350" spans="3:13" x14ac:dyDescent="0.25">
      <c r="C350" s="58"/>
      <c r="D350" s="58"/>
      <c r="E350" s="58"/>
      <c r="F350" s="58"/>
      <c r="G350" s="58"/>
      <c r="H350" s="58"/>
      <c r="I350" s="59"/>
      <c r="J350" s="58"/>
      <c r="K350" s="58"/>
      <c r="L350" s="58"/>
      <c r="M350" s="58"/>
    </row>
    <row r="351" spans="3:13" x14ac:dyDescent="0.25">
      <c r="C351" s="58"/>
      <c r="D351" s="58"/>
      <c r="E351" s="58"/>
      <c r="F351" s="58"/>
      <c r="G351" s="58"/>
      <c r="H351" s="58"/>
      <c r="I351" s="59"/>
      <c r="J351" s="58"/>
      <c r="K351" s="58"/>
      <c r="L351" s="58"/>
      <c r="M351" s="58"/>
    </row>
    <row r="352" spans="3:13" x14ac:dyDescent="0.25">
      <c r="C352" s="58"/>
      <c r="D352" s="58"/>
      <c r="E352" s="58"/>
      <c r="F352" s="58"/>
      <c r="G352" s="58"/>
      <c r="H352" s="58"/>
      <c r="I352" s="59"/>
      <c r="J352" s="58"/>
      <c r="K352" s="58"/>
      <c r="L352" s="58"/>
      <c r="M352" s="58"/>
    </row>
    <row r="353" spans="3:13" x14ac:dyDescent="0.25">
      <c r="C353" s="58"/>
      <c r="D353" s="58"/>
      <c r="E353" s="58"/>
      <c r="F353" s="58"/>
      <c r="G353" s="58"/>
      <c r="H353" s="58"/>
      <c r="I353" s="59"/>
      <c r="J353" s="58"/>
      <c r="K353" s="58"/>
      <c r="L353" s="58"/>
      <c r="M353" s="58"/>
    </row>
    <row r="354" spans="3:13" x14ac:dyDescent="0.25">
      <c r="C354" s="58"/>
      <c r="D354" s="58"/>
      <c r="E354" s="58"/>
      <c r="F354" s="58"/>
      <c r="G354" s="58"/>
      <c r="H354" s="58"/>
      <c r="I354" s="59"/>
      <c r="J354" s="58"/>
      <c r="K354" s="58"/>
      <c r="L354" s="58"/>
      <c r="M354" s="58"/>
    </row>
    <row r="355" spans="3:13" x14ac:dyDescent="0.25">
      <c r="C355" s="58"/>
      <c r="D355" s="58"/>
      <c r="E355" s="58"/>
      <c r="F355" s="58"/>
      <c r="G355" s="58"/>
      <c r="H355" s="58"/>
      <c r="I355" s="59"/>
      <c r="J355" s="58"/>
      <c r="K355" s="58"/>
      <c r="L355" s="58"/>
      <c r="M355" s="58"/>
    </row>
    <row r="356" spans="3:13" x14ac:dyDescent="0.25">
      <c r="C356" s="58"/>
      <c r="D356" s="58"/>
      <c r="E356" s="58"/>
      <c r="F356" s="58"/>
      <c r="G356" s="58"/>
      <c r="H356" s="58"/>
      <c r="I356" s="59"/>
      <c r="J356" s="58"/>
      <c r="K356" s="58"/>
      <c r="L356" s="58"/>
      <c r="M356" s="58"/>
    </row>
    <row r="357" spans="3:13" x14ac:dyDescent="0.25">
      <c r="C357" s="58"/>
      <c r="D357" s="58"/>
      <c r="E357" s="58"/>
      <c r="F357" s="58"/>
      <c r="G357" s="58"/>
      <c r="H357" s="58"/>
      <c r="I357" s="59"/>
      <c r="J357" s="58"/>
      <c r="K357" s="58"/>
      <c r="L357" s="58"/>
      <c r="M357" s="58"/>
    </row>
    <row r="358" spans="3:13" x14ac:dyDescent="0.25">
      <c r="C358" s="58"/>
      <c r="D358" s="58"/>
      <c r="E358" s="58"/>
      <c r="F358" s="58"/>
      <c r="G358" s="58"/>
      <c r="H358" s="58"/>
      <c r="I358" s="59"/>
      <c r="J358" s="58"/>
      <c r="K358" s="58"/>
      <c r="L358" s="58"/>
      <c r="M358" s="58"/>
    </row>
    <row r="359" spans="3:13" x14ac:dyDescent="0.25">
      <c r="C359" s="58"/>
      <c r="D359" s="58"/>
      <c r="E359" s="58"/>
      <c r="F359" s="58"/>
      <c r="G359" s="58"/>
      <c r="H359" s="58"/>
      <c r="I359" s="59"/>
      <c r="J359" s="58"/>
      <c r="K359" s="58"/>
      <c r="L359" s="58"/>
      <c r="M359" s="58"/>
    </row>
    <row r="360" spans="3:13" x14ac:dyDescent="0.25">
      <c r="C360" s="58"/>
      <c r="D360" s="58"/>
      <c r="E360" s="58"/>
      <c r="F360" s="58"/>
      <c r="G360" s="58"/>
      <c r="H360" s="58"/>
      <c r="I360" s="59"/>
      <c r="J360" s="58"/>
      <c r="K360" s="58"/>
      <c r="L360" s="58"/>
      <c r="M360" s="58"/>
    </row>
    <row r="361" spans="3:13" x14ac:dyDescent="0.25">
      <c r="C361" s="58"/>
      <c r="D361" s="58"/>
      <c r="E361" s="58"/>
      <c r="F361" s="58"/>
      <c r="G361" s="58"/>
      <c r="H361" s="58"/>
      <c r="I361" s="59"/>
      <c r="J361" s="58"/>
      <c r="K361" s="58"/>
      <c r="L361" s="58"/>
      <c r="M361" s="58"/>
    </row>
    <row r="362" spans="3:13" x14ac:dyDescent="0.25">
      <c r="C362" s="58"/>
      <c r="D362" s="58"/>
      <c r="E362" s="58"/>
      <c r="F362" s="58"/>
      <c r="G362" s="58"/>
      <c r="H362" s="58"/>
      <c r="I362" s="59"/>
      <c r="J362" s="58"/>
      <c r="K362" s="58"/>
      <c r="L362" s="58"/>
      <c r="M362" s="58"/>
    </row>
    <row r="363" spans="3:13" x14ac:dyDescent="0.25">
      <c r="C363" s="58"/>
      <c r="D363" s="58"/>
      <c r="E363" s="58"/>
      <c r="F363" s="58"/>
      <c r="G363" s="58"/>
      <c r="H363" s="58"/>
      <c r="I363" s="59"/>
      <c r="J363" s="58"/>
      <c r="K363" s="58"/>
      <c r="L363" s="58"/>
      <c r="M363" s="58"/>
    </row>
    <row r="364" spans="3:13" x14ac:dyDescent="0.25">
      <c r="C364" s="58"/>
      <c r="D364" s="58"/>
      <c r="E364" s="58"/>
      <c r="F364" s="58"/>
      <c r="G364" s="58"/>
      <c r="H364" s="58"/>
      <c r="I364" s="59"/>
      <c r="J364" s="58"/>
      <c r="K364" s="58"/>
      <c r="L364" s="58"/>
      <c r="M364" s="58"/>
    </row>
    <row r="365" spans="3:13" x14ac:dyDescent="0.25">
      <c r="C365" s="58"/>
      <c r="D365" s="58"/>
      <c r="E365" s="58"/>
      <c r="F365" s="58"/>
      <c r="G365" s="58"/>
      <c r="H365" s="58"/>
      <c r="I365" s="59"/>
      <c r="J365" s="58"/>
      <c r="K365" s="58"/>
      <c r="L365" s="58"/>
      <c r="M365" s="58"/>
    </row>
    <row r="366" spans="3:13" x14ac:dyDescent="0.25">
      <c r="C366" s="58"/>
      <c r="D366" s="58"/>
      <c r="E366" s="58"/>
      <c r="F366" s="58"/>
      <c r="G366" s="58"/>
      <c r="H366" s="58"/>
      <c r="I366" s="59"/>
      <c r="J366" s="58"/>
      <c r="K366" s="58"/>
      <c r="L366" s="58"/>
      <c r="M366" s="58"/>
    </row>
    <row r="367" spans="3:13" x14ac:dyDescent="0.25">
      <c r="C367" s="58"/>
      <c r="D367" s="58"/>
      <c r="E367" s="58"/>
      <c r="F367" s="58"/>
      <c r="G367" s="58"/>
      <c r="H367" s="58"/>
      <c r="I367" s="59"/>
      <c r="J367" s="58"/>
      <c r="K367" s="58"/>
      <c r="L367" s="58"/>
      <c r="M367" s="58"/>
    </row>
    <row r="368" spans="3:13" x14ac:dyDescent="0.25">
      <c r="C368" s="58"/>
      <c r="D368" s="58"/>
      <c r="E368" s="58"/>
      <c r="F368" s="58"/>
      <c r="G368" s="58"/>
      <c r="H368" s="58"/>
      <c r="I368" s="59"/>
      <c r="J368" s="58"/>
      <c r="K368" s="58"/>
      <c r="L368" s="58"/>
      <c r="M368" s="58"/>
    </row>
    <row r="369" spans="3:13" x14ac:dyDescent="0.25">
      <c r="C369" s="58"/>
      <c r="D369" s="58"/>
      <c r="E369" s="58"/>
      <c r="F369" s="58"/>
      <c r="G369" s="58"/>
      <c r="H369" s="58"/>
      <c r="I369" s="59"/>
      <c r="J369" s="58"/>
      <c r="K369" s="58"/>
      <c r="L369" s="58"/>
      <c r="M369" s="58"/>
    </row>
    <row r="370" spans="3:13" x14ac:dyDescent="0.25">
      <c r="C370" s="58"/>
      <c r="D370" s="58"/>
      <c r="E370" s="58"/>
      <c r="F370" s="58"/>
      <c r="G370" s="58"/>
      <c r="H370" s="58"/>
      <c r="I370" s="59"/>
      <c r="J370" s="58"/>
      <c r="K370" s="58"/>
      <c r="L370" s="58"/>
      <c r="M370" s="58"/>
    </row>
    <row r="371" spans="3:13" x14ac:dyDescent="0.25">
      <c r="C371" s="58"/>
      <c r="D371" s="58"/>
      <c r="E371" s="58"/>
      <c r="F371" s="58"/>
      <c r="G371" s="58"/>
      <c r="H371" s="58"/>
      <c r="I371" s="59"/>
      <c r="J371" s="58"/>
      <c r="K371" s="58"/>
      <c r="L371" s="58"/>
      <c r="M371" s="58"/>
    </row>
    <row r="372" spans="3:13" x14ac:dyDescent="0.25">
      <c r="C372" s="58"/>
      <c r="D372" s="58"/>
      <c r="E372" s="58"/>
      <c r="F372" s="58"/>
      <c r="G372" s="58"/>
      <c r="H372" s="58"/>
      <c r="I372" s="59"/>
      <c r="J372" s="58"/>
      <c r="K372" s="58"/>
      <c r="L372" s="58"/>
      <c r="M372" s="58"/>
    </row>
    <row r="373" spans="3:13" x14ac:dyDescent="0.25">
      <c r="C373" s="58"/>
      <c r="D373" s="58"/>
      <c r="E373" s="58"/>
      <c r="F373" s="58"/>
      <c r="G373" s="58"/>
      <c r="H373" s="58"/>
      <c r="I373" s="59"/>
      <c r="J373" s="58"/>
      <c r="K373" s="58"/>
      <c r="L373" s="58"/>
      <c r="M373" s="58"/>
    </row>
    <row r="374" spans="3:13" x14ac:dyDescent="0.25">
      <c r="C374" s="58"/>
      <c r="D374" s="58"/>
      <c r="E374" s="58"/>
      <c r="F374" s="58"/>
      <c r="G374" s="58"/>
      <c r="H374" s="58"/>
      <c r="I374" s="59"/>
      <c r="J374" s="58"/>
      <c r="K374" s="58"/>
      <c r="L374" s="58"/>
      <c r="M374" s="58"/>
    </row>
    <row r="375" spans="3:13" x14ac:dyDescent="0.25">
      <c r="C375" s="58"/>
      <c r="D375" s="58"/>
      <c r="E375" s="58"/>
      <c r="F375" s="58"/>
      <c r="G375" s="58"/>
      <c r="H375" s="58"/>
      <c r="I375" s="59"/>
      <c r="J375" s="58"/>
      <c r="K375" s="58"/>
      <c r="L375" s="58"/>
      <c r="M375" s="58"/>
    </row>
    <row r="376" spans="3:13" x14ac:dyDescent="0.25">
      <c r="C376" s="58"/>
      <c r="D376" s="58"/>
      <c r="E376" s="58"/>
      <c r="F376" s="58"/>
      <c r="G376" s="58"/>
      <c r="H376" s="58"/>
      <c r="I376" s="59"/>
      <c r="J376" s="58"/>
      <c r="K376" s="58"/>
      <c r="L376" s="58"/>
      <c r="M376" s="58"/>
    </row>
    <row r="377" spans="3:13" x14ac:dyDescent="0.25">
      <c r="C377" s="58"/>
      <c r="D377" s="58"/>
      <c r="E377" s="58"/>
      <c r="F377" s="58"/>
      <c r="G377" s="58"/>
      <c r="H377" s="58"/>
      <c r="I377" s="59"/>
      <c r="J377" s="58"/>
      <c r="K377" s="58"/>
      <c r="L377" s="58"/>
      <c r="M377" s="58"/>
    </row>
    <row r="378" spans="3:13" x14ac:dyDescent="0.25">
      <c r="C378" s="58"/>
      <c r="D378" s="58"/>
      <c r="E378" s="58"/>
      <c r="F378" s="58"/>
      <c r="G378" s="58"/>
      <c r="H378" s="58"/>
      <c r="I378" s="59"/>
      <c r="J378" s="58"/>
      <c r="K378" s="58"/>
      <c r="L378" s="58"/>
      <c r="M378" s="58"/>
    </row>
    <row r="379" spans="3:13" x14ac:dyDescent="0.25">
      <c r="C379" s="58"/>
      <c r="D379" s="58"/>
      <c r="E379" s="58"/>
      <c r="F379" s="58"/>
      <c r="G379" s="58"/>
      <c r="H379" s="58"/>
      <c r="I379" s="59"/>
      <c r="J379" s="58"/>
      <c r="K379" s="58"/>
      <c r="L379" s="58"/>
      <c r="M379" s="58"/>
    </row>
    <row r="380" spans="3:13" x14ac:dyDescent="0.25">
      <c r="C380" s="58"/>
      <c r="D380" s="58"/>
      <c r="E380" s="58"/>
      <c r="F380" s="58"/>
      <c r="G380" s="58"/>
      <c r="H380" s="58"/>
      <c r="I380" s="59"/>
      <c r="J380" s="58"/>
      <c r="K380" s="58"/>
      <c r="L380" s="58"/>
      <c r="M380" s="58"/>
    </row>
    <row r="381" spans="3:13" x14ac:dyDescent="0.25">
      <c r="C381" s="58"/>
      <c r="D381" s="58"/>
      <c r="E381" s="58"/>
      <c r="F381" s="58"/>
      <c r="G381" s="58"/>
      <c r="H381" s="58"/>
      <c r="I381" s="59"/>
      <c r="J381" s="58"/>
      <c r="K381" s="58"/>
      <c r="L381" s="58"/>
      <c r="M381" s="58"/>
    </row>
  </sheetData>
  <mergeCells count="2">
    <mergeCell ref="B1:G1"/>
    <mergeCell ref="M1:M4"/>
  </mergeCells>
  <conditionalFormatting sqref="E10:G181">
    <cfRule type="colorScale" priority="3">
      <colorScale>
        <cfvo type="min"/>
        <cfvo type="percentile" val="50"/>
        <cfvo type="max"/>
        <color rgb="FFFF0000"/>
        <color theme="0"/>
        <color rgb="FF00B050"/>
      </colorScale>
    </cfRule>
  </conditionalFormatting>
  <dataValidations count="1">
    <dataValidation type="list" allowBlank="1" showInputMessage="1" showErrorMessage="1" sqref="M6" xr:uid="{00000000-0002-0000-0100-000000000000}">
      <formula1>$E$7:$G$7</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4"/>
  <sheetViews>
    <sheetView workbookViewId="0">
      <selection activeCell="G14" sqref="G14"/>
    </sheetView>
  </sheetViews>
  <sheetFormatPr defaultRowHeight="15" x14ac:dyDescent="0.25"/>
  <cols>
    <col min="1" max="1" width="178.28515625" customWidth="1"/>
  </cols>
  <sheetData>
    <row r="1" spans="1:1" ht="20.100000000000001" customHeight="1" x14ac:dyDescent="0.25">
      <c r="A1" s="63" t="s">
        <v>196</v>
      </c>
    </row>
    <row r="2" spans="1:1" ht="20.100000000000001" customHeight="1" x14ac:dyDescent="0.25">
      <c r="A2" s="63" t="s">
        <v>219</v>
      </c>
    </row>
    <row r="3" spans="1:1" ht="20.100000000000001" customHeight="1" x14ac:dyDescent="0.25">
      <c r="A3" s="63" t="s">
        <v>197</v>
      </c>
    </row>
    <row r="4" spans="1:1" ht="20.100000000000001" customHeight="1" x14ac:dyDescent="0.25">
      <c r="A4" s="63" t="s">
        <v>198</v>
      </c>
    </row>
    <row r="5" spans="1:1" ht="20.100000000000001" customHeight="1" x14ac:dyDescent="0.25">
      <c r="A5" s="63" t="s">
        <v>199</v>
      </c>
    </row>
    <row r="6" spans="1:1" ht="20.100000000000001" customHeight="1" x14ac:dyDescent="0.25">
      <c r="A6" s="64" t="s">
        <v>200</v>
      </c>
    </row>
    <row r="7" spans="1:1" ht="20.100000000000001" customHeight="1" x14ac:dyDescent="0.25">
      <c r="A7" s="64" t="s">
        <v>201</v>
      </c>
    </row>
    <row r="8" spans="1:1" ht="20.100000000000001" customHeight="1" x14ac:dyDescent="0.25">
      <c r="A8" s="64" t="s">
        <v>202</v>
      </c>
    </row>
    <row r="9" spans="1:1" ht="20.100000000000001" customHeight="1" x14ac:dyDescent="0.25">
      <c r="A9" s="64" t="s">
        <v>203</v>
      </c>
    </row>
    <row r="10" spans="1:1" ht="20.100000000000001" customHeight="1" x14ac:dyDescent="0.25">
      <c r="A10" s="63" t="s">
        <v>204</v>
      </c>
    </row>
    <row r="11" spans="1:1" ht="20.100000000000001" customHeight="1" x14ac:dyDescent="0.25">
      <c r="A11" s="64" t="s">
        <v>205</v>
      </c>
    </row>
    <row r="12" spans="1:1" ht="20.100000000000001" customHeight="1" x14ac:dyDescent="0.25">
      <c r="A12" s="64" t="s">
        <v>206</v>
      </c>
    </row>
    <row r="13" spans="1:1" ht="20.100000000000001" customHeight="1" x14ac:dyDescent="0.25">
      <c r="A13" s="63" t="s">
        <v>207</v>
      </c>
    </row>
    <row r="14" spans="1:1" ht="20.100000000000001" customHeight="1" x14ac:dyDescent="0.25">
      <c r="A14" s="64" t="s">
        <v>208</v>
      </c>
    </row>
    <row r="15" spans="1:1" ht="33.75" customHeight="1" x14ac:dyDescent="0.25">
      <c r="A15" s="64" t="s">
        <v>209</v>
      </c>
    </row>
    <row r="16" spans="1:1" ht="20.100000000000001" customHeight="1" x14ac:dyDescent="0.25">
      <c r="A16" s="63" t="s">
        <v>210</v>
      </c>
    </row>
    <row r="17" spans="1:1" ht="20.100000000000001" customHeight="1" x14ac:dyDescent="0.25">
      <c r="A17" s="63" t="s">
        <v>211</v>
      </c>
    </row>
    <row r="18" spans="1:1" ht="60" x14ac:dyDescent="0.25">
      <c r="A18" s="64" t="s">
        <v>212</v>
      </c>
    </row>
    <row r="19" spans="1:1" ht="45" x14ac:dyDescent="0.25">
      <c r="A19" s="65" t="s">
        <v>213</v>
      </c>
    </row>
    <row r="20" spans="1:1" ht="20.100000000000001" customHeight="1" x14ac:dyDescent="0.25">
      <c r="A20" s="63" t="s">
        <v>214</v>
      </c>
    </row>
    <row r="21" spans="1:1" ht="30" x14ac:dyDescent="0.25">
      <c r="A21" s="65" t="s">
        <v>215</v>
      </c>
    </row>
    <row r="22" spans="1:1" ht="30" x14ac:dyDescent="0.25">
      <c r="A22" s="65" t="s">
        <v>216</v>
      </c>
    </row>
    <row r="23" spans="1:1" ht="20.100000000000001" customHeight="1" x14ac:dyDescent="0.25">
      <c r="A23" s="63" t="s">
        <v>217</v>
      </c>
    </row>
    <row r="24" spans="1:1" ht="30" x14ac:dyDescent="0.25">
      <c r="A24" s="64" t="s">
        <v>218</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82E88-D8AE-47C2-B94C-72A489E7D946}">
  <dimension ref="A1:P381"/>
  <sheetViews>
    <sheetView tabSelected="1" topLeftCell="A96" workbookViewId="0">
      <selection activeCell="B123" sqref="B123"/>
    </sheetView>
  </sheetViews>
  <sheetFormatPr defaultColWidth="9.140625" defaultRowHeight="13.5" x14ac:dyDescent="0.25"/>
  <cols>
    <col min="1" max="1" width="3.5703125" style="57" customWidth="1"/>
    <col min="2" max="2" width="54.28515625" style="57" customWidth="1"/>
    <col min="3" max="4" width="17.7109375" style="4" customWidth="1"/>
    <col min="5" max="8" width="12.7109375" style="4" customWidth="1"/>
    <col min="9" max="9" width="2.28515625" style="4" customWidth="1"/>
    <col min="10" max="10" width="12.7109375" style="4" customWidth="1"/>
    <col min="11" max="11" width="2.28515625" style="4" customWidth="1"/>
    <col min="12" max="12" width="12.7109375" style="4" customWidth="1"/>
    <col min="13" max="13" width="14.7109375" style="4" customWidth="1"/>
    <col min="14" max="16384" width="9.140625" style="4"/>
  </cols>
  <sheetData>
    <row r="1" spans="1:16" ht="54.75" customHeight="1" thickBot="1" x14ac:dyDescent="0.3">
      <c r="B1" s="96" t="s">
        <v>191</v>
      </c>
      <c r="C1" s="97"/>
      <c r="D1" s="97"/>
      <c r="E1" s="97"/>
      <c r="F1" s="97"/>
      <c r="G1" s="98"/>
      <c r="J1" s="22"/>
      <c r="M1" s="93" t="s">
        <v>192</v>
      </c>
    </row>
    <row r="2" spans="1:16" ht="33" customHeight="1" thickBot="1" x14ac:dyDescent="0.3">
      <c r="B2" s="61" t="s">
        <v>195</v>
      </c>
      <c r="C2" s="61" t="s">
        <v>194</v>
      </c>
      <c r="D2" s="61" t="s">
        <v>10</v>
      </c>
      <c r="E2" s="25" t="s">
        <v>2</v>
      </c>
      <c r="F2" s="25" t="s">
        <v>3</v>
      </c>
      <c r="G2" s="25" t="s">
        <v>4</v>
      </c>
      <c r="M2" s="94"/>
    </row>
    <row r="3" spans="1:16" ht="12.75" customHeight="1" x14ac:dyDescent="0.25">
      <c r="B3" s="70" t="s">
        <v>1</v>
      </c>
      <c r="C3" s="7">
        <f>C92</f>
        <v>13451300</v>
      </c>
      <c r="D3" s="7">
        <f>D92</f>
        <v>13451300</v>
      </c>
      <c r="E3" s="7">
        <f>H92</f>
        <v>12888975</v>
      </c>
      <c r="F3" s="7">
        <f>J92</f>
        <v>13388200</v>
      </c>
      <c r="G3" s="7">
        <f>L92</f>
        <v>13547400</v>
      </c>
      <c r="M3" s="94"/>
    </row>
    <row r="4" spans="1:16" x14ac:dyDescent="0.25">
      <c r="B4" s="71" t="s">
        <v>7</v>
      </c>
      <c r="C4" s="9">
        <f>C183</f>
        <v>13451300</v>
      </c>
      <c r="D4" s="9">
        <f>D183</f>
        <v>13451300</v>
      </c>
      <c r="E4" s="9">
        <f>H183</f>
        <v>13451300</v>
      </c>
      <c r="F4" s="9">
        <f>J183</f>
        <v>13451300</v>
      </c>
      <c r="G4" s="9">
        <f>L183</f>
        <v>13451300</v>
      </c>
      <c r="M4" s="94"/>
    </row>
    <row r="5" spans="1:16" ht="14.25" thickBot="1" x14ac:dyDescent="0.3">
      <c r="B5" s="71" t="s">
        <v>9</v>
      </c>
      <c r="C5" s="9">
        <f>C3-C4</f>
        <v>0</v>
      </c>
      <c r="D5" s="9">
        <f>D3-D4</f>
        <v>0</v>
      </c>
      <c r="E5" s="9">
        <f>E3-E4</f>
        <v>-562325</v>
      </c>
      <c r="F5" s="9">
        <f t="shared" ref="F5:G5" si="0">F3-F4</f>
        <v>-63100</v>
      </c>
      <c r="G5" s="9">
        <f t="shared" si="0"/>
        <v>96100</v>
      </c>
      <c r="M5" s="72" t="s">
        <v>8</v>
      </c>
    </row>
    <row r="6" spans="1:16" ht="14.25" thickBot="1" x14ac:dyDescent="0.3">
      <c r="A6" s="12"/>
      <c r="B6" s="13" t="s">
        <v>178</v>
      </c>
      <c r="C6" s="14"/>
      <c r="D6" s="15" t="s">
        <v>8</v>
      </c>
      <c r="E6" s="15">
        <f>(E3-$D$3)/$D$3</f>
        <v>-4.1804509601302477E-2</v>
      </c>
      <c r="F6" s="15">
        <f>(F3-$D$3)/$D$3</f>
        <v>-4.6909964092689922E-3</v>
      </c>
      <c r="G6" s="15">
        <f>(G3-$D$3)/$D$3</f>
        <v>7.1442908863827287E-3</v>
      </c>
      <c r="H6" s="16" t="s">
        <v>179</v>
      </c>
      <c r="I6" s="18"/>
      <c r="J6" s="18"/>
      <c r="K6" s="18"/>
      <c r="L6" s="19"/>
      <c r="M6" s="20" t="s">
        <v>2</v>
      </c>
      <c r="P6" s="21" t="s">
        <v>8</v>
      </c>
    </row>
    <row r="7" spans="1:16" s="29" customFormat="1" ht="30" customHeight="1" thickBot="1" x14ac:dyDescent="0.3">
      <c r="A7" s="22"/>
      <c r="B7" s="73" t="s">
        <v>176</v>
      </c>
      <c r="C7" s="60" t="s">
        <v>193</v>
      </c>
      <c r="D7" s="23" t="s">
        <v>10</v>
      </c>
      <c r="E7" s="24" t="s">
        <v>2</v>
      </c>
      <c r="F7" s="24" t="s">
        <v>3</v>
      </c>
      <c r="G7" s="5" t="s">
        <v>4</v>
      </c>
      <c r="H7" s="25" t="s">
        <v>5</v>
      </c>
      <c r="I7" s="27"/>
      <c r="J7" s="25" t="s">
        <v>6</v>
      </c>
      <c r="K7" s="27"/>
      <c r="L7" s="25" t="s">
        <v>184</v>
      </c>
      <c r="M7" s="28" t="s">
        <v>0</v>
      </c>
    </row>
    <row r="8" spans="1:16" ht="24.95" customHeight="1" x14ac:dyDescent="0.25">
      <c r="A8" s="57">
        <v>31</v>
      </c>
      <c r="B8" s="74" t="s">
        <v>13</v>
      </c>
      <c r="C8" s="30"/>
      <c r="D8" s="30"/>
      <c r="E8" s="30"/>
      <c r="F8" s="30"/>
      <c r="G8" s="30"/>
      <c r="H8" s="30"/>
      <c r="I8" s="30"/>
      <c r="J8" s="30"/>
      <c r="K8" s="30"/>
      <c r="L8" s="30"/>
      <c r="M8" s="9"/>
    </row>
    <row r="9" spans="1:16" ht="15.75" x14ac:dyDescent="0.3">
      <c r="A9" s="12" t="s">
        <v>8</v>
      </c>
      <c r="B9" s="75" t="s">
        <v>69</v>
      </c>
      <c r="C9" s="30" t="s">
        <v>8</v>
      </c>
      <c r="D9" s="30" t="s">
        <v>8</v>
      </c>
      <c r="E9" s="31" t="s">
        <v>8</v>
      </c>
      <c r="F9" s="31" t="s">
        <v>8</v>
      </c>
      <c r="G9" s="31" t="s">
        <v>8</v>
      </c>
      <c r="H9" s="76" t="s">
        <v>8</v>
      </c>
      <c r="I9" s="30"/>
      <c r="J9" s="30"/>
      <c r="K9" s="30"/>
      <c r="L9" s="30"/>
      <c r="M9" s="9"/>
    </row>
    <row r="10" spans="1:16" x14ac:dyDescent="0.25">
      <c r="A10" s="12"/>
      <c r="B10" s="32" t="s">
        <v>174</v>
      </c>
      <c r="C10" s="33">
        <v>3705000</v>
      </c>
      <c r="D10" s="33">
        <v>3705000</v>
      </c>
      <c r="E10" s="34">
        <v>-0.1</v>
      </c>
      <c r="F10" s="34">
        <v>-0.02</v>
      </c>
      <c r="G10" s="34">
        <v>0.02</v>
      </c>
      <c r="H10" s="33">
        <f>(($D10*(1+$E10)))</f>
        <v>3334500</v>
      </c>
      <c r="I10" s="33"/>
      <c r="J10" s="33">
        <f>(($D10*(1+$F10)))</f>
        <v>3630900</v>
      </c>
      <c r="K10" s="33"/>
      <c r="L10" s="33">
        <f>(($D10*(1+$G10)))</f>
        <v>3779100</v>
      </c>
      <c r="M10" s="36">
        <f>(IF($M$6=$E$7,H10-D10,IF($M$6=$F$7,J10-D10,IF($M$6=$G$7,L10-D10))))</f>
        <v>-370500</v>
      </c>
    </row>
    <row r="11" spans="1:16" x14ac:dyDescent="0.25">
      <c r="A11" s="12"/>
      <c r="B11" s="32" t="s">
        <v>70</v>
      </c>
      <c r="C11" s="33">
        <v>65000</v>
      </c>
      <c r="D11" s="33">
        <v>65000</v>
      </c>
      <c r="E11" s="34">
        <v>0</v>
      </c>
      <c r="F11" s="34">
        <v>0</v>
      </c>
      <c r="G11" s="34">
        <v>0</v>
      </c>
      <c r="H11" s="33">
        <f t="shared" ref="H11:H18" si="1">(($D11*(1+$E11)))</f>
        <v>65000</v>
      </c>
      <c r="I11" s="33"/>
      <c r="J11" s="33">
        <f t="shared" ref="J11:J18" si="2">(($D11*(1+$F11)))</f>
        <v>65000</v>
      </c>
      <c r="K11" s="33"/>
      <c r="L11" s="33">
        <f t="shared" ref="L11:L18" si="3">(($D11*(1+$G11)))</f>
        <v>65000</v>
      </c>
      <c r="M11" s="36">
        <f t="shared" ref="M11:M18" si="4">(IF($M$6=$E$7,H11-D11,IF($M$6=$F$7,J11-D11,IF($M$6=$G$7,L11-D11))))</f>
        <v>0</v>
      </c>
    </row>
    <row r="12" spans="1:16" x14ac:dyDescent="0.25">
      <c r="A12" s="12"/>
      <c r="B12" s="32" t="s">
        <v>173</v>
      </c>
      <c r="C12" s="33">
        <v>11500</v>
      </c>
      <c r="D12" s="33">
        <v>11500</v>
      </c>
      <c r="E12" s="34">
        <v>-0.05</v>
      </c>
      <c r="F12" s="34">
        <v>0</v>
      </c>
      <c r="G12" s="34">
        <v>0</v>
      </c>
      <c r="H12" s="33">
        <f t="shared" si="1"/>
        <v>10925</v>
      </c>
      <c r="I12" s="33"/>
      <c r="J12" s="33">
        <f t="shared" si="2"/>
        <v>11500</v>
      </c>
      <c r="K12" s="33"/>
      <c r="L12" s="33">
        <f t="shared" si="3"/>
        <v>11500</v>
      </c>
      <c r="M12" s="36">
        <f t="shared" si="4"/>
        <v>-575</v>
      </c>
    </row>
    <row r="13" spans="1:16" x14ac:dyDescent="0.25">
      <c r="A13" s="12"/>
      <c r="B13" s="32" t="s">
        <v>175</v>
      </c>
      <c r="C13" s="33">
        <v>548000</v>
      </c>
      <c r="D13" s="33">
        <v>548000</v>
      </c>
      <c r="E13" s="34">
        <v>0</v>
      </c>
      <c r="F13" s="34">
        <v>0</v>
      </c>
      <c r="G13" s="34">
        <v>0</v>
      </c>
      <c r="H13" s="33">
        <f t="shared" si="1"/>
        <v>548000</v>
      </c>
      <c r="I13" s="33"/>
      <c r="J13" s="33">
        <f t="shared" si="2"/>
        <v>548000</v>
      </c>
      <c r="K13" s="33"/>
      <c r="L13" s="33">
        <f t="shared" si="3"/>
        <v>548000</v>
      </c>
      <c r="M13" s="36">
        <f t="shared" si="4"/>
        <v>0</v>
      </c>
    </row>
    <row r="14" spans="1:16" x14ac:dyDescent="0.25">
      <c r="A14" s="12"/>
      <c r="B14" s="32" t="s">
        <v>71</v>
      </c>
      <c r="C14" s="33">
        <v>220000</v>
      </c>
      <c r="D14" s="33">
        <v>220000</v>
      </c>
      <c r="E14" s="34">
        <v>0</v>
      </c>
      <c r="F14" s="34">
        <v>0.05</v>
      </c>
      <c r="G14" s="34">
        <v>0.1</v>
      </c>
      <c r="H14" s="33">
        <f t="shared" si="1"/>
        <v>220000</v>
      </c>
      <c r="I14" s="33"/>
      <c r="J14" s="33">
        <f t="shared" si="2"/>
        <v>231000</v>
      </c>
      <c r="K14" s="33"/>
      <c r="L14" s="33">
        <f t="shared" si="3"/>
        <v>242000.00000000003</v>
      </c>
      <c r="M14" s="36">
        <f t="shared" si="4"/>
        <v>0</v>
      </c>
    </row>
    <row r="15" spans="1:16" x14ac:dyDescent="0.25">
      <c r="A15" s="12"/>
      <c r="B15" s="32" t="s">
        <v>72</v>
      </c>
      <c r="C15" s="33">
        <v>1000</v>
      </c>
      <c r="D15" s="33">
        <v>1000</v>
      </c>
      <c r="E15" s="34">
        <v>0</v>
      </c>
      <c r="F15" s="34">
        <v>0</v>
      </c>
      <c r="G15" s="34">
        <v>0</v>
      </c>
      <c r="H15" s="33">
        <f t="shared" si="1"/>
        <v>1000</v>
      </c>
      <c r="I15" s="33"/>
      <c r="J15" s="33">
        <f t="shared" si="2"/>
        <v>1000</v>
      </c>
      <c r="K15" s="33"/>
      <c r="L15" s="33">
        <f t="shared" si="3"/>
        <v>1000</v>
      </c>
      <c r="M15" s="36">
        <f t="shared" si="4"/>
        <v>0</v>
      </c>
    </row>
    <row r="16" spans="1:16" x14ac:dyDescent="0.25">
      <c r="A16" s="12"/>
      <c r="B16" s="32" t="s">
        <v>73</v>
      </c>
      <c r="C16" s="33">
        <v>32000</v>
      </c>
      <c r="D16" s="33">
        <v>32000</v>
      </c>
      <c r="E16" s="34">
        <v>0</v>
      </c>
      <c r="F16" s="34">
        <v>0</v>
      </c>
      <c r="G16" s="34">
        <v>0</v>
      </c>
      <c r="H16" s="33">
        <f t="shared" si="1"/>
        <v>32000</v>
      </c>
      <c r="I16" s="33"/>
      <c r="J16" s="33">
        <f t="shared" si="2"/>
        <v>32000</v>
      </c>
      <c r="K16" s="33"/>
      <c r="L16" s="33">
        <f t="shared" si="3"/>
        <v>32000</v>
      </c>
      <c r="M16" s="36">
        <f t="shared" si="4"/>
        <v>0</v>
      </c>
    </row>
    <row r="17" spans="1:13" x14ac:dyDescent="0.25">
      <c r="A17" s="12"/>
      <c r="B17" s="32" t="s">
        <v>74</v>
      </c>
      <c r="C17" s="33">
        <v>19000</v>
      </c>
      <c r="D17" s="33">
        <v>19000</v>
      </c>
      <c r="E17" s="34">
        <v>0</v>
      </c>
      <c r="F17" s="34">
        <v>0</v>
      </c>
      <c r="G17" s="34">
        <v>0</v>
      </c>
      <c r="H17" s="33">
        <f t="shared" si="1"/>
        <v>19000</v>
      </c>
      <c r="I17" s="33"/>
      <c r="J17" s="33">
        <f t="shared" si="2"/>
        <v>19000</v>
      </c>
      <c r="K17" s="33"/>
      <c r="L17" s="33">
        <f t="shared" si="3"/>
        <v>19000</v>
      </c>
      <c r="M17" s="36">
        <f t="shared" si="4"/>
        <v>0</v>
      </c>
    </row>
    <row r="18" spans="1:13" x14ac:dyDescent="0.25">
      <c r="A18" s="12"/>
      <c r="B18" s="32" t="s">
        <v>75</v>
      </c>
      <c r="C18" s="33">
        <v>1080000</v>
      </c>
      <c r="D18" s="33">
        <v>1080000</v>
      </c>
      <c r="E18" s="34">
        <v>0</v>
      </c>
      <c r="F18" s="34">
        <v>0</v>
      </c>
      <c r="G18" s="34">
        <v>0</v>
      </c>
      <c r="H18" s="33">
        <f t="shared" si="1"/>
        <v>1080000</v>
      </c>
      <c r="I18" s="33"/>
      <c r="J18" s="33">
        <f t="shared" si="2"/>
        <v>1080000</v>
      </c>
      <c r="K18" s="33"/>
      <c r="L18" s="33">
        <f t="shared" si="3"/>
        <v>1080000</v>
      </c>
      <c r="M18" s="36">
        <f t="shared" si="4"/>
        <v>0</v>
      </c>
    </row>
    <row r="19" spans="1:13" x14ac:dyDescent="0.25">
      <c r="A19" s="12"/>
      <c r="B19" s="37" t="s">
        <v>76</v>
      </c>
      <c r="C19" s="33">
        <f>SUM(C9:C18)</f>
        <v>5681500</v>
      </c>
      <c r="D19" s="33">
        <f>SUM(D9:D18)</f>
        <v>5681500</v>
      </c>
      <c r="E19" s="34" t="s">
        <v>8</v>
      </c>
      <c r="F19" s="34" t="s">
        <v>8</v>
      </c>
      <c r="G19" s="34" t="s">
        <v>8</v>
      </c>
      <c r="H19" s="33">
        <f>SUM(H10:H18)</f>
        <v>5310425</v>
      </c>
      <c r="I19" s="33"/>
      <c r="J19" s="33">
        <f>SUM(J10:J18)</f>
        <v>5618400</v>
      </c>
      <c r="K19" s="33"/>
      <c r="L19" s="33">
        <f>SUM(L10:L18)</f>
        <v>5777600</v>
      </c>
      <c r="M19" s="38">
        <f>SUM(M10:M18)</f>
        <v>-371075</v>
      </c>
    </row>
    <row r="20" spans="1:13" x14ac:dyDescent="0.25">
      <c r="A20" s="12"/>
      <c r="B20" s="75" t="s">
        <v>77</v>
      </c>
      <c r="C20" s="33"/>
      <c r="D20" s="33"/>
      <c r="E20" s="34"/>
      <c r="F20" s="34"/>
      <c r="G20" s="34"/>
      <c r="H20" s="33"/>
      <c r="I20" s="33"/>
      <c r="J20" s="33"/>
      <c r="K20" s="33"/>
      <c r="L20" s="33"/>
      <c r="M20" s="38"/>
    </row>
    <row r="21" spans="1:13" x14ac:dyDescent="0.25">
      <c r="A21" s="12"/>
      <c r="B21" s="32" t="s">
        <v>78</v>
      </c>
      <c r="C21" s="33">
        <v>3825000</v>
      </c>
      <c r="D21" s="33">
        <v>3825000</v>
      </c>
      <c r="E21" s="34">
        <v>-0.05</v>
      </c>
      <c r="F21" s="34">
        <v>0</v>
      </c>
      <c r="G21" s="34">
        <v>0</v>
      </c>
      <c r="H21" s="33">
        <f t="shared" ref="H21" si="5">(($D21*(1+$E21)))</f>
        <v>3633750</v>
      </c>
      <c r="I21" s="33"/>
      <c r="J21" s="33">
        <f t="shared" ref="J21" si="6">(($D21*(1+$F21)))</f>
        <v>3825000</v>
      </c>
      <c r="K21" s="33"/>
      <c r="L21" s="33">
        <f t="shared" ref="L21" si="7">(($D21*(1+$G21)))</f>
        <v>3825000</v>
      </c>
      <c r="M21" s="36">
        <f>(IF($M$6=$E$7,H21-D21,IF($M$6=$F$7,J21-D21,IF($M$6=$G$7,L21-D21))))</f>
        <v>-191250</v>
      </c>
    </row>
    <row r="22" spans="1:13" x14ac:dyDescent="0.25">
      <c r="A22" s="12" t="s">
        <v>8</v>
      </c>
      <c r="B22" s="37" t="s">
        <v>79</v>
      </c>
      <c r="C22" s="33">
        <f>SUM(C21)</f>
        <v>3825000</v>
      </c>
      <c r="D22" s="33">
        <f>SUM(D21)</f>
        <v>3825000</v>
      </c>
      <c r="E22" s="34" t="s">
        <v>8</v>
      </c>
      <c r="F22" s="34" t="s">
        <v>8</v>
      </c>
      <c r="G22" s="34" t="s">
        <v>8</v>
      </c>
      <c r="H22" s="33">
        <f>SUM(H21)</f>
        <v>3633750</v>
      </c>
      <c r="I22" s="33"/>
      <c r="J22" s="33">
        <f>SUM(J21)</f>
        <v>3825000</v>
      </c>
      <c r="K22" s="33"/>
      <c r="L22" s="33">
        <f>SUM(L21)</f>
        <v>3825000</v>
      </c>
      <c r="M22" s="38">
        <f>SUM(M21)</f>
        <v>-191250</v>
      </c>
    </row>
    <row r="23" spans="1:13" x14ac:dyDescent="0.25">
      <c r="A23" s="12"/>
      <c r="B23" s="75" t="s">
        <v>80</v>
      </c>
      <c r="C23" s="33"/>
      <c r="D23" s="33"/>
      <c r="E23" s="34"/>
      <c r="F23" s="34"/>
      <c r="G23" s="34"/>
      <c r="H23" s="33"/>
      <c r="I23" s="33"/>
      <c r="J23" s="33"/>
      <c r="K23" s="33"/>
      <c r="L23" s="33"/>
      <c r="M23" s="38"/>
    </row>
    <row r="24" spans="1:13" ht="12.75" customHeight="1" x14ac:dyDescent="0.25">
      <c r="A24" s="12"/>
      <c r="B24" s="32" t="s">
        <v>81</v>
      </c>
      <c r="C24" s="33">
        <v>262000</v>
      </c>
      <c r="D24" s="33">
        <v>262000</v>
      </c>
      <c r="E24" s="34">
        <v>0</v>
      </c>
      <c r="F24" s="34">
        <v>0</v>
      </c>
      <c r="G24" s="34">
        <v>0</v>
      </c>
      <c r="H24" s="33">
        <f t="shared" ref="H24:H26" si="8">(($D24*(1+$E24)))</f>
        <v>262000</v>
      </c>
      <c r="I24" s="33"/>
      <c r="J24" s="33">
        <f t="shared" ref="J24:J26" si="9">(($D24*(1+$F24)))</f>
        <v>262000</v>
      </c>
      <c r="K24" s="33"/>
      <c r="L24" s="33">
        <f t="shared" ref="L24:L26" si="10">(($D24*(1+$G24)))</f>
        <v>262000</v>
      </c>
      <c r="M24" s="36">
        <f>(IF($M$6=$E$7,H24-D24,IF($M$6=$F$7,J24-D24,IF($M$6=$G$7,L24-D24))))</f>
        <v>0</v>
      </c>
    </row>
    <row r="25" spans="1:13" ht="12.75" customHeight="1" x14ac:dyDescent="0.25">
      <c r="A25" s="12"/>
      <c r="B25" s="32" t="s">
        <v>82</v>
      </c>
      <c r="C25" s="33">
        <v>485000</v>
      </c>
      <c r="D25" s="33">
        <v>485000</v>
      </c>
      <c r="E25" s="34">
        <v>0</v>
      </c>
      <c r="F25" s="34">
        <v>0</v>
      </c>
      <c r="G25" s="34">
        <v>0</v>
      </c>
      <c r="H25" s="33">
        <f t="shared" si="8"/>
        <v>485000</v>
      </c>
      <c r="I25" s="33"/>
      <c r="J25" s="33">
        <f t="shared" si="9"/>
        <v>485000</v>
      </c>
      <c r="K25" s="33"/>
      <c r="L25" s="33">
        <f t="shared" si="10"/>
        <v>485000</v>
      </c>
      <c r="M25" s="36">
        <f t="shared" ref="M25:M26" si="11">(IF($M$6=$E$7,H25-D25,IF($M$6=$F$7,J25-D25,IF($M$6=$G$7,L25-D25))))</f>
        <v>0</v>
      </c>
    </row>
    <row r="26" spans="1:13" x14ac:dyDescent="0.25">
      <c r="A26" s="12"/>
      <c r="B26" s="32" t="s">
        <v>83</v>
      </c>
      <c r="C26" s="33">
        <v>15000</v>
      </c>
      <c r="D26" s="33">
        <v>15000</v>
      </c>
      <c r="E26" s="34">
        <v>0</v>
      </c>
      <c r="F26" s="34">
        <v>0</v>
      </c>
      <c r="G26" s="34">
        <v>0</v>
      </c>
      <c r="H26" s="33">
        <f t="shared" si="8"/>
        <v>15000</v>
      </c>
      <c r="I26" s="33"/>
      <c r="J26" s="33">
        <f t="shared" si="9"/>
        <v>15000</v>
      </c>
      <c r="K26" s="33"/>
      <c r="L26" s="33">
        <f t="shared" si="10"/>
        <v>15000</v>
      </c>
      <c r="M26" s="36">
        <f t="shared" si="11"/>
        <v>0</v>
      </c>
    </row>
    <row r="27" spans="1:13" x14ac:dyDescent="0.25">
      <c r="A27" s="12"/>
      <c r="B27" s="37" t="s">
        <v>84</v>
      </c>
      <c r="C27" s="33">
        <f>SUM(C23:C26)</f>
        <v>762000</v>
      </c>
      <c r="D27" s="33">
        <f>SUM(D23:D26)</f>
        <v>762000</v>
      </c>
      <c r="E27" s="34" t="s">
        <v>8</v>
      </c>
      <c r="F27" s="34" t="s">
        <v>8</v>
      </c>
      <c r="G27" s="34" t="s">
        <v>8</v>
      </c>
      <c r="H27" s="33">
        <f>SUM(H24:H26)</f>
        <v>762000</v>
      </c>
      <c r="I27" s="33"/>
      <c r="J27" s="33">
        <f>SUM(J24:J26)</f>
        <v>762000</v>
      </c>
      <c r="K27" s="33"/>
      <c r="L27" s="33">
        <f>SUM(L24:L26)</f>
        <v>762000</v>
      </c>
      <c r="M27" s="38">
        <f>SUM(M24:M26)</f>
        <v>0</v>
      </c>
    </row>
    <row r="28" spans="1:13" x14ac:dyDescent="0.25">
      <c r="A28" s="12"/>
      <c r="B28" s="75" t="s">
        <v>85</v>
      </c>
      <c r="C28" s="33"/>
      <c r="D28" s="33"/>
      <c r="E28" s="34"/>
      <c r="F28" s="34"/>
      <c r="G28" s="34"/>
      <c r="H28" s="33"/>
      <c r="I28" s="33"/>
      <c r="J28" s="33"/>
      <c r="K28" s="33"/>
      <c r="L28" s="33"/>
      <c r="M28" s="38"/>
    </row>
    <row r="29" spans="1:13" x14ac:dyDescent="0.25">
      <c r="A29" s="12"/>
      <c r="B29" s="32" t="s">
        <v>86</v>
      </c>
      <c r="C29" s="33">
        <v>325000</v>
      </c>
      <c r="D29" s="33">
        <v>325000</v>
      </c>
      <c r="E29" s="34">
        <v>0</v>
      </c>
      <c r="F29" s="34">
        <v>0</v>
      </c>
      <c r="G29" s="34">
        <v>0</v>
      </c>
      <c r="H29" s="33">
        <f t="shared" ref="H29:H31" si="12">(($D29*(1+$E29)))</f>
        <v>325000</v>
      </c>
      <c r="I29" s="33"/>
      <c r="J29" s="33">
        <f t="shared" ref="J29:J31" si="13">(($D29*(1+$F29)))</f>
        <v>325000</v>
      </c>
      <c r="K29" s="33"/>
      <c r="L29" s="33">
        <f t="shared" ref="L29:L31" si="14">(($D29*(1+$G29)))</f>
        <v>325000</v>
      </c>
      <c r="M29" s="33">
        <f>(IF($M$6=$E$7,H29-D29,IF($M$6=$F$7,J29-D29,IF($M$6=$G$7,L29-D29))))</f>
        <v>0</v>
      </c>
    </row>
    <row r="30" spans="1:13" x14ac:dyDescent="0.25">
      <c r="A30" s="12"/>
      <c r="B30" s="32" t="s">
        <v>87</v>
      </c>
      <c r="C30" s="33">
        <v>1075000</v>
      </c>
      <c r="D30" s="33">
        <v>1075000</v>
      </c>
      <c r="E30" s="34">
        <v>0</v>
      </c>
      <c r="F30" s="34">
        <v>0</v>
      </c>
      <c r="G30" s="34">
        <v>0</v>
      </c>
      <c r="H30" s="33">
        <f t="shared" si="12"/>
        <v>1075000</v>
      </c>
      <c r="I30" s="33"/>
      <c r="J30" s="33">
        <f t="shared" si="13"/>
        <v>1075000</v>
      </c>
      <c r="K30" s="33"/>
      <c r="L30" s="33">
        <f t="shared" si="14"/>
        <v>1075000</v>
      </c>
      <c r="M30" s="33">
        <f t="shared" ref="M30:M31" si="15">(IF($M$6=$E$7,H30-D30,IF($M$6=$F$7,J30-D30,IF($M$6=$G$7,L30-D30))))</f>
        <v>0</v>
      </c>
    </row>
    <row r="31" spans="1:13" x14ac:dyDescent="0.25">
      <c r="A31" s="12"/>
      <c r="B31" s="32" t="s">
        <v>185</v>
      </c>
      <c r="C31" s="33">
        <v>19000</v>
      </c>
      <c r="D31" s="33">
        <v>19000</v>
      </c>
      <c r="E31" s="34">
        <v>0</v>
      </c>
      <c r="F31" s="34">
        <v>0</v>
      </c>
      <c r="G31" s="34">
        <v>0</v>
      </c>
      <c r="H31" s="33">
        <f t="shared" si="12"/>
        <v>19000</v>
      </c>
      <c r="I31" s="33"/>
      <c r="J31" s="33">
        <f t="shared" si="13"/>
        <v>19000</v>
      </c>
      <c r="K31" s="33"/>
      <c r="L31" s="33">
        <f t="shared" si="14"/>
        <v>19000</v>
      </c>
      <c r="M31" s="33">
        <f t="shared" si="15"/>
        <v>0</v>
      </c>
    </row>
    <row r="32" spans="1:13" x14ac:dyDescent="0.25">
      <c r="A32" s="12"/>
      <c r="B32" s="37" t="s">
        <v>88</v>
      </c>
      <c r="C32" s="33">
        <f>SUM(C29:C31)</f>
        <v>1419000</v>
      </c>
      <c r="D32" s="33">
        <f>SUM(D29:D31)</f>
        <v>1419000</v>
      </c>
      <c r="E32" s="34" t="s">
        <v>8</v>
      </c>
      <c r="F32" s="34" t="s">
        <v>8</v>
      </c>
      <c r="G32" s="34" t="s">
        <v>8</v>
      </c>
      <c r="H32" s="33">
        <f>SUM(H29:H31)</f>
        <v>1419000</v>
      </c>
      <c r="I32" s="33"/>
      <c r="J32" s="33">
        <f>SUM(J29:J31)</f>
        <v>1419000</v>
      </c>
      <c r="K32" s="33"/>
      <c r="L32" s="33">
        <f>SUM(L29:L31)</f>
        <v>1419000</v>
      </c>
      <c r="M32" s="33">
        <f>SUM(M29:M31)</f>
        <v>0</v>
      </c>
    </row>
    <row r="33" spans="1:13" ht="30" customHeight="1" x14ac:dyDescent="0.25">
      <c r="A33" s="57">
        <v>31</v>
      </c>
      <c r="B33" s="37" t="s">
        <v>14</v>
      </c>
      <c r="C33" s="33">
        <f>SUM(C19+C22+C27+C32)</f>
        <v>11687500</v>
      </c>
      <c r="D33" s="33">
        <f>SUM(D19+D22+D27+D32)</f>
        <v>11687500</v>
      </c>
      <c r="E33" s="34" t="s">
        <v>31</v>
      </c>
      <c r="F33" s="34" t="s">
        <v>8</v>
      </c>
      <c r="G33" s="34" t="s">
        <v>8</v>
      </c>
      <c r="H33" s="42">
        <f t="shared" ref="H33:M33" si="16">SUM(H19+H22+H27+H32)</f>
        <v>11125175</v>
      </c>
      <c r="I33" s="33"/>
      <c r="J33" s="42">
        <f t="shared" si="16"/>
        <v>11624400</v>
      </c>
      <c r="K33" s="33"/>
      <c r="L33" s="42">
        <f t="shared" si="16"/>
        <v>11783600</v>
      </c>
      <c r="M33" s="42">
        <f t="shared" si="16"/>
        <v>-562325</v>
      </c>
    </row>
    <row r="34" spans="1:13" ht="24.95" customHeight="1" x14ac:dyDescent="0.25">
      <c r="A34" s="57">
        <v>32</v>
      </c>
      <c r="B34" s="74" t="s">
        <v>11</v>
      </c>
      <c r="C34" s="33"/>
      <c r="D34" s="33"/>
      <c r="E34" s="33"/>
      <c r="F34" s="33"/>
      <c r="G34" s="33"/>
      <c r="H34" s="33"/>
      <c r="I34" s="33"/>
      <c r="J34" s="33"/>
      <c r="K34" s="33"/>
      <c r="L34" s="33"/>
      <c r="M34" s="38"/>
    </row>
    <row r="35" spans="1:13" x14ac:dyDescent="0.25">
      <c r="A35" s="12"/>
      <c r="B35" s="32" t="s">
        <v>89</v>
      </c>
      <c r="C35" s="33">
        <v>16000</v>
      </c>
      <c r="D35" s="33">
        <v>16000</v>
      </c>
      <c r="E35" s="34">
        <v>0</v>
      </c>
      <c r="F35" s="34">
        <v>0</v>
      </c>
      <c r="G35" s="34">
        <v>0</v>
      </c>
      <c r="H35" s="33">
        <f t="shared" ref="H35:H38" si="17">(($D35*(1+$E35)))</f>
        <v>16000</v>
      </c>
      <c r="I35" s="33"/>
      <c r="J35" s="33">
        <f t="shared" ref="J35:J36" si="18">(($D35*(1+$F35)))</f>
        <v>16000</v>
      </c>
      <c r="K35" s="33"/>
      <c r="L35" s="33">
        <f t="shared" ref="L35:L38" si="19">(($D35*(1+$G35)))</f>
        <v>16000</v>
      </c>
      <c r="M35" s="33">
        <f>(IF($M$6=$E$7,H35-D35,IF($M$6=$F$7,J35-D35,IF($M$6=$G$7,L35-D35))))</f>
        <v>0</v>
      </c>
    </row>
    <row r="36" spans="1:13" x14ac:dyDescent="0.25">
      <c r="A36" s="12"/>
      <c r="B36" s="32" t="s">
        <v>186</v>
      </c>
      <c r="C36" s="33">
        <v>125000</v>
      </c>
      <c r="D36" s="33">
        <v>125000</v>
      </c>
      <c r="E36" s="34">
        <v>0</v>
      </c>
      <c r="F36" s="34">
        <v>0</v>
      </c>
      <c r="G36" s="34">
        <v>0</v>
      </c>
      <c r="H36" s="33">
        <f t="shared" si="17"/>
        <v>125000</v>
      </c>
      <c r="I36" s="33"/>
      <c r="J36" s="33">
        <f t="shared" si="18"/>
        <v>125000</v>
      </c>
      <c r="K36" s="33"/>
      <c r="L36" s="33">
        <f t="shared" si="19"/>
        <v>125000</v>
      </c>
      <c r="M36" s="33">
        <f t="shared" ref="M36:M37" si="20">(IF($M$6=$E$7,H36-D36,IF($M$6=$F$7,J36-D36,IF($M$6=$G$7,L36-D36))))</f>
        <v>0</v>
      </c>
    </row>
    <row r="37" spans="1:13" x14ac:dyDescent="0.25">
      <c r="A37" s="12"/>
      <c r="B37" s="32" t="s">
        <v>90</v>
      </c>
      <c r="C37" s="33">
        <v>4500</v>
      </c>
      <c r="D37" s="33">
        <v>4500</v>
      </c>
      <c r="E37" s="34">
        <v>0</v>
      </c>
      <c r="F37" s="34">
        <v>0</v>
      </c>
      <c r="G37" s="34">
        <v>0</v>
      </c>
      <c r="H37" s="33">
        <f t="shared" si="17"/>
        <v>4500</v>
      </c>
      <c r="I37" s="33"/>
      <c r="J37" s="33">
        <f>(($D37*(1+$F37)))</f>
        <v>4500</v>
      </c>
      <c r="K37" s="33"/>
      <c r="L37" s="33">
        <f t="shared" si="19"/>
        <v>4500</v>
      </c>
      <c r="M37" s="33">
        <f t="shared" si="20"/>
        <v>0</v>
      </c>
    </row>
    <row r="38" spans="1:13" x14ac:dyDescent="0.25">
      <c r="A38" s="12"/>
      <c r="B38" s="32" t="s">
        <v>91</v>
      </c>
      <c r="C38" s="33">
        <v>2000</v>
      </c>
      <c r="D38" s="33">
        <v>2000</v>
      </c>
      <c r="E38" s="34">
        <v>0</v>
      </c>
      <c r="F38" s="34">
        <v>0</v>
      </c>
      <c r="G38" s="34">
        <v>0</v>
      </c>
      <c r="H38" s="33">
        <f t="shared" si="17"/>
        <v>2000</v>
      </c>
      <c r="I38" s="33"/>
      <c r="J38" s="33">
        <f>(($D38*(1+$F38)))</f>
        <v>2000</v>
      </c>
      <c r="K38" s="33"/>
      <c r="L38" s="33">
        <f t="shared" si="19"/>
        <v>2000</v>
      </c>
      <c r="M38" s="33">
        <f>SUM(M35:M37)</f>
        <v>0</v>
      </c>
    </row>
    <row r="39" spans="1:13" x14ac:dyDescent="0.25">
      <c r="A39" s="43"/>
      <c r="B39" s="37" t="s">
        <v>92</v>
      </c>
      <c r="C39" s="33">
        <f>SUM(C35:C38)</f>
        <v>147500</v>
      </c>
      <c r="D39" s="33">
        <f>SUM(D35:D38)</f>
        <v>147500</v>
      </c>
      <c r="E39" s="34" t="s">
        <v>8</v>
      </c>
      <c r="F39" s="34" t="s">
        <v>8</v>
      </c>
      <c r="G39" s="34" t="s">
        <v>8</v>
      </c>
      <c r="H39" s="42">
        <f>SUM(H35:H38)</f>
        <v>147500</v>
      </c>
      <c r="I39" s="33"/>
      <c r="J39" s="42">
        <f t="shared" ref="J39:M39" si="21">SUM(J35:J38)</f>
        <v>147500</v>
      </c>
      <c r="K39" s="42" t="s">
        <v>8</v>
      </c>
      <c r="L39" s="42">
        <f t="shared" si="21"/>
        <v>147500</v>
      </c>
      <c r="M39" s="42">
        <f t="shared" si="21"/>
        <v>0</v>
      </c>
    </row>
    <row r="40" spans="1:13" x14ac:dyDescent="0.25">
      <c r="A40" s="12"/>
      <c r="B40" s="75" t="s">
        <v>93</v>
      </c>
      <c r="C40" s="33"/>
      <c r="D40" s="33"/>
      <c r="E40" s="34"/>
      <c r="F40" s="34"/>
      <c r="G40" s="34"/>
      <c r="H40" s="33"/>
      <c r="I40" s="33"/>
      <c r="J40" s="33"/>
      <c r="K40" s="33"/>
      <c r="L40" s="33"/>
      <c r="M40" s="38"/>
    </row>
    <row r="41" spans="1:13" ht="12.75" customHeight="1" x14ac:dyDescent="0.25">
      <c r="A41" s="12"/>
      <c r="B41" s="32" t="s">
        <v>94</v>
      </c>
      <c r="C41" s="33">
        <v>450000</v>
      </c>
      <c r="D41" s="33">
        <v>450000</v>
      </c>
      <c r="E41" s="34">
        <v>0</v>
      </c>
      <c r="F41" s="34">
        <v>0</v>
      </c>
      <c r="G41" s="34">
        <v>0</v>
      </c>
      <c r="H41" s="33">
        <f t="shared" ref="H41:H44" si="22">(($D41*(1+$E41)))</f>
        <v>450000</v>
      </c>
      <c r="I41" s="33"/>
      <c r="J41" s="33">
        <f t="shared" ref="J41:J44" si="23">(($D41*(1+$F41)))</f>
        <v>450000</v>
      </c>
      <c r="K41" s="33"/>
      <c r="L41" s="33">
        <f t="shared" ref="L41:L44" si="24">(($D41*(1+$G41)))</f>
        <v>450000</v>
      </c>
      <c r="M41" s="33">
        <f>(IF($M$6=$E$7,H41-D41,IF($M$6=$F$7,J41-D41,IF($M$6=$G$7,L41-D41))))</f>
        <v>0</v>
      </c>
    </row>
    <row r="42" spans="1:13" x14ac:dyDescent="0.25">
      <c r="A42" s="12"/>
      <c r="B42" s="32" t="s">
        <v>95</v>
      </c>
      <c r="C42" s="33">
        <v>22000</v>
      </c>
      <c r="D42" s="33">
        <v>22000</v>
      </c>
      <c r="E42" s="34">
        <v>0</v>
      </c>
      <c r="F42" s="34">
        <v>0</v>
      </c>
      <c r="G42" s="34">
        <v>0</v>
      </c>
      <c r="H42" s="33">
        <f t="shared" si="22"/>
        <v>22000</v>
      </c>
      <c r="I42" s="33"/>
      <c r="J42" s="33">
        <f t="shared" si="23"/>
        <v>22000</v>
      </c>
      <c r="K42" s="33"/>
      <c r="L42" s="33">
        <f t="shared" si="24"/>
        <v>22000</v>
      </c>
      <c r="M42" s="33">
        <f t="shared" ref="M42:M43" si="25">(IF($M$6=$E$7,H42-D42,IF($M$6=$F$7,J42-D42,IF($M$6=$G$7,L42-D42))))</f>
        <v>0</v>
      </c>
    </row>
    <row r="43" spans="1:13" x14ac:dyDescent="0.25">
      <c r="A43" s="12"/>
      <c r="B43" s="32" t="s">
        <v>96</v>
      </c>
      <c r="C43" s="33">
        <v>2000</v>
      </c>
      <c r="D43" s="33">
        <v>2000</v>
      </c>
      <c r="E43" s="34">
        <v>0</v>
      </c>
      <c r="F43" s="34">
        <v>0</v>
      </c>
      <c r="G43" s="34">
        <v>0</v>
      </c>
      <c r="H43" s="33">
        <f t="shared" si="22"/>
        <v>2000</v>
      </c>
      <c r="I43" s="33"/>
      <c r="J43" s="33">
        <f t="shared" si="23"/>
        <v>2000</v>
      </c>
      <c r="K43" s="33"/>
      <c r="L43" s="33">
        <f t="shared" si="24"/>
        <v>2000</v>
      </c>
      <c r="M43" s="33">
        <f t="shared" si="25"/>
        <v>0</v>
      </c>
    </row>
    <row r="44" spans="1:13" x14ac:dyDescent="0.25">
      <c r="A44" s="12"/>
      <c r="B44" s="32" t="s">
        <v>97</v>
      </c>
      <c r="C44" s="33">
        <v>0</v>
      </c>
      <c r="D44" s="33">
        <v>0</v>
      </c>
      <c r="E44" s="34">
        <v>0</v>
      </c>
      <c r="F44" s="34">
        <v>0</v>
      </c>
      <c r="G44" s="34">
        <v>0</v>
      </c>
      <c r="H44" s="33">
        <f t="shared" si="22"/>
        <v>0</v>
      </c>
      <c r="I44" s="33"/>
      <c r="J44" s="33">
        <f t="shared" si="23"/>
        <v>0</v>
      </c>
      <c r="K44" s="33"/>
      <c r="L44" s="33">
        <f t="shared" si="24"/>
        <v>0</v>
      </c>
      <c r="M44" s="33">
        <f>SUM(M41:M43)</f>
        <v>0</v>
      </c>
    </row>
    <row r="45" spans="1:13" x14ac:dyDescent="0.25">
      <c r="A45" s="12"/>
      <c r="B45" s="37" t="s">
        <v>98</v>
      </c>
      <c r="C45" s="33">
        <f>SUM(C41:C44)</f>
        <v>474000</v>
      </c>
      <c r="D45" s="33">
        <f>SUM(D41:D44)</f>
        <v>474000</v>
      </c>
      <c r="E45" s="34" t="s">
        <v>8</v>
      </c>
      <c r="F45" s="34" t="s">
        <v>8</v>
      </c>
      <c r="G45" s="34" t="s">
        <v>8</v>
      </c>
      <c r="H45" s="42">
        <f>SUM(H41:H44)</f>
        <v>474000</v>
      </c>
      <c r="I45" s="33"/>
      <c r="J45" s="42">
        <f>SUM(J41:J44)</f>
        <v>474000</v>
      </c>
      <c r="K45" s="33"/>
      <c r="L45" s="42">
        <f>SUM(L41:L44)</f>
        <v>474000</v>
      </c>
      <c r="M45" s="42">
        <f>SUM(M41:M44)</f>
        <v>0</v>
      </c>
    </row>
    <row r="46" spans="1:13" x14ac:dyDescent="0.25">
      <c r="A46" s="12"/>
      <c r="B46" s="75" t="s">
        <v>99</v>
      </c>
      <c r="C46" s="33"/>
      <c r="D46" s="33"/>
      <c r="E46" s="34"/>
      <c r="F46" s="34"/>
      <c r="G46" s="34"/>
      <c r="H46" s="33"/>
      <c r="I46" s="33"/>
      <c r="J46" s="33"/>
      <c r="K46" s="33"/>
      <c r="L46" s="33"/>
      <c r="M46" s="38"/>
    </row>
    <row r="47" spans="1:13" x14ac:dyDescent="0.25">
      <c r="A47" s="12"/>
      <c r="B47" s="32" t="s">
        <v>100</v>
      </c>
      <c r="C47" s="33">
        <v>100000</v>
      </c>
      <c r="D47" s="33">
        <v>100000</v>
      </c>
      <c r="E47" s="34">
        <v>0</v>
      </c>
      <c r="F47" s="34">
        <v>0</v>
      </c>
      <c r="G47" s="34">
        <v>0</v>
      </c>
      <c r="H47" s="33">
        <f t="shared" ref="H47:H49" si="26">(($D47*(1+$E47)))</f>
        <v>100000</v>
      </c>
      <c r="I47" s="33"/>
      <c r="J47" s="33">
        <f t="shared" ref="J47:J49" si="27">(($D47*(1+$F47)))</f>
        <v>100000</v>
      </c>
      <c r="K47" s="33"/>
      <c r="L47" s="33">
        <f t="shared" ref="L47:L49" si="28">(($D47*(1+$G47)))</f>
        <v>100000</v>
      </c>
      <c r="M47" s="33">
        <f>(IF($M$6=$E$7,H47-D47,IF($M$6=$F$7,J47-D47,IF($M$6=$G$7,L47-D47))))</f>
        <v>0</v>
      </c>
    </row>
    <row r="48" spans="1:13" x14ac:dyDescent="0.25">
      <c r="A48" s="12"/>
      <c r="B48" s="32" t="s">
        <v>101</v>
      </c>
      <c r="C48" s="33">
        <v>25000</v>
      </c>
      <c r="D48" s="33">
        <v>25000</v>
      </c>
      <c r="E48" s="34">
        <v>0</v>
      </c>
      <c r="F48" s="34">
        <v>0</v>
      </c>
      <c r="G48" s="34">
        <v>0</v>
      </c>
      <c r="H48" s="33">
        <f t="shared" si="26"/>
        <v>25000</v>
      </c>
      <c r="I48" s="33"/>
      <c r="J48" s="33">
        <f t="shared" si="27"/>
        <v>25000</v>
      </c>
      <c r="K48" s="33"/>
      <c r="L48" s="33">
        <f t="shared" si="28"/>
        <v>25000</v>
      </c>
      <c r="M48" s="33">
        <f t="shared" ref="M48:M49" si="29">(IF($M$6=$E$7,H48-D48,IF($M$6=$F$7,J48-D48,IF($M$6=$G$7,L48-D48))))</f>
        <v>0</v>
      </c>
    </row>
    <row r="49" spans="1:13" x14ac:dyDescent="0.25">
      <c r="A49" s="12"/>
      <c r="B49" s="32" t="s">
        <v>102</v>
      </c>
      <c r="C49" s="33">
        <v>0</v>
      </c>
      <c r="D49" s="33">
        <v>0</v>
      </c>
      <c r="E49" s="34">
        <v>0</v>
      </c>
      <c r="F49" s="34">
        <v>0</v>
      </c>
      <c r="G49" s="34">
        <v>0</v>
      </c>
      <c r="H49" s="33">
        <f t="shared" si="26"/>
        <v>0</v>
      </c>
      <c r="I49" s="33"/>
      <c r="J49" s="33">
        <f t="shared" si="27"/>
        <v>0</v>
      </c>
      <c r="K49" s="33"/>
      <c r="L49" s="33">
        <f t="shared" si="28"/>
        <v>0</v>
      </c>
      <c r="M49" s="33">
        <f t="shared" si="29"/>
        <v>0</v>
      </c>
    </row>
    <row r="50" spans="1:13" x14ac:dyDescent="0.25">
      <c r="A50" s="12"/>
      <c r="B50" s="37" t="s">
        <v>103</v>
      </c>
      <c r="C50" s="33">
        <f>SUM(C47:C49)</f>
        <v>125000</v>
      </c>
      <c r="D50" s="33">
        <f>SUM(D47:D49)</f>
        <v>125000</v>
      </c>
      <c r="E50" s="34" t="s">
        <v>8</v>
      </c>
      <c r="F50" s="34" t="s">
        <v>8</v>
      </c>
      <c r="G50" s="34" t="s">
        <v>8</v>
      </c>
      <c r="H50" s="33">
        <f>SUM(H47:H49)</f>
        <v>125000</v>
      </c>
      <c r="I50" s="33"/>
      <c r="J50" s="33">
        <f>SUM(J47:J49)</f>
        <v>125000</v>
      </c>
      <c r="K50" s="33"/>
      <c r="L50" s="33">
        <f>SUM(L47:L49)</f>
        <v>125000</v>
      </c>
      <c r="M50" s="38">
        <f>SUM(M47:M49)</f>
        <v>0</v>
      </c>
    </row>
    <row r="51" spans="1:13" ht="24.95" customHeight="1" x14ac:dyDescent="0.25">
      <c r="B51" s="74" t="s">
        <v>190</v>
      </c>
      <c r="C51" s="33"/>
      <c r="D51" s="33"/>
      <c r="E51" s="33"/>
      <c r="F51" s="33"/>
      <c r="G51" s="33"/>
      <c r="H51" s="33"/>
      <c r="I51" s="33"/>
      <c r="J51" s="33"/>
      <c r="K51" s="33"/>
      <c r="L51" s="33"/>
      <c r="M51" s="38"/>
    </row>
    <row r="52" spans="1:13" x14ac:dyDescent="0.25">
      <c r="A52" s="12"/>
      <c r="B52" s="32" t="s">
        <v>187</v>
      </c>
      <c r="C52" s="33">
        <v>300</v>
      </c>
      <c r="D52" s="33">
        <v>300</v>
      </c>
      <c r="E52" s="34">
        <v>0</v>
      </c>
      <c r="F52" s="34">
        <v>0</v>
      </c>
      <c r="G52" s="34">
        <v>0</v>
      </c>
      <c r="H52" s="33">
        <f t="shared" ref="H52:H53" si="30">(($D52*(1+$E52)))</f>
        <v>300</v>
      </c>
      <c r="I52" s="33"/>
      <c r="J52" s="33">
        <f t="shared" ref="J52:J53" si="31">(($D52*(1+$F52)))</f>
        <v>300</v>
      </c>
      <c r="K52" s="33"/>
      <c r="L52" s="33">
        <f t="shared" ref="L52:L53" si="32">(($D52*(1+$G52)))</f>
        <v>300</v>
      </c>
      <c r="M52" s="33">
        <f t="shared" ref="M52" si="33">(IF($M$6=$E$7,H52-D52,IF($M$6=$F$7,J52-D52,IF($M$6=$G$7,L52-D52))))</f>
        <v>0</v>
      </c>
    </row>
    <row r="53" spans="1:13" x14ac:dyDescent="0.25">
      <c r="A53" s="12"/>
      <c r="B53" s="32" t="s">
        <v>180</v>
      </c>
      <c r="C53" s="33">
        <v>0</v>
      </c>
      <c r="D53" s="33">
        <v>0</v>
      </c>
      <c r="E53" s="34">
        <v>0</v>
      </c>
      <c r="F53" s="34">
        <v>0</v>
      </c>
      <c r="G53" s="34">
        <v>0</v>
      </c>
      <c r="H53" s="33">
        <f t="shared" si="30"/>
        <v>0</v>
      </c>
      <c r="I53" s="33"/>
      <c r="J53" s="33">
        <f t="shared" si="31"/>
        <v>0</v>
      </c>
      <c r="K53" s="33"/>
      <c r="L53" s="33">
        <f t="shared" si="32"/>
        <v>0</v>
      </c>
      <c r="M53" s="38">
        <f>SUM(M52)</f>
        <v>0</v>
      </c>
    </row>
    <row r="54" spans="1:13" x14ac:dyDescent="0.25">
      <c r="A54" s="12"/>
      <c r="B54" s="37" t="s">
        <v>181</v>
      </c>
      <c r="C54" s="33">
        <f>SUM(C52:C53)</f>
        <v>300</v>
      </c>
      <c r="D54" s="33">
        <f>SUM(D52:D53)</f>
        <v>300</v>
      </c>
      <c r="E54" s="34" t="s">
        <v>8</v>
      </c>
      <c r="F54" s="34" t="s">
        <v>8</v>
      </c>
      <c r="G54" s="34" t="s">
        <v>8</v>
      </c>
      <c r="H54" s="33">
        <f>SUM(H52:H53)</f>
        <v>300</v>
      </c>
      <c r="I54" s="33"/>
      <c r="J54" s="33">
        <f>SUM(J52:J53)</f>
        <v>300</v>
      </c>
      <c r="K54" s="33"/>
      <c r="L54" s="33">
        <f>SUM(L52:L53)</f>
        <v>300</v>
      </c>
      <c r="M54" s="38">
        <f>SUM(M52:M53)</f>
        <v>0</v>
      </c>
    </row>
    <row r="55" spans="1:13" ht="30" customHeight="1" x14ac:dyDescent="0.25">
      <c r="A55" s="57">
        <v>32</v>
      </c>
      <c r="B55" s="37" t="s">
        <v>15</v>
      </c>
      <c r="C55" s="33">
        <f>SUM(C39+C45+C50+C54)</f>
        <v>746800</v>
      </c>
      <c r="D55" s="33">
        <f>SUM(D39+D45+D50+D54)</f>
        <v>746800</v>
      </c>
      <c r="E55" s="34" t="s">
        <v>8</v>
      </c>
      <c r="F55" s="34" t="s">
        <v>8</v>
      </c>
      <c r="G55" s="34" t="s">
        <v>8</v>
      </c>
      <c r="H55" s="33">
        <f t="shared" ref="H55:M55" si="34">SUM(H39+H45+H50+H54)</f>
        <v>746800</v>
      </c>
      <c r="I55" s="33" t="s">
        <v>8</v>
      </c>
      <c r="J55" s="33">
        <f t="shared" si="34"/>
        <v>746800</v>
      </c>
      <c r="K55" s="33" t="s">
        <v>8</v>
      </c>
      <c r="L55" s="33">
        <f t="shared" si="34"/>
        <v>746800</v>
      </c>
      <c r="M55" s="33">
        <f t="shared" si="34"/>
        <v>0</v>
      </c>
    </row>
    <row r="56" spans="1:13" ht="24.95" customHeight="1" x14ac:dyDescent="0.25">
      <c r="A56" s="57">
        <v>34</v>
      </c>
      <c r="B56" s="74" t="s">
        <v>12</v>
      </c>
      <c r="C56" s="33"/>
      <c r="D56" s="33"/>
      <c r="E56" s="33"/>
      <c r="F56" s="33"/>
      <c r="G56" s="33"/>
      <c r="H56" s="33"/>
      <c r="I56" s="33"/>
      <c r="J56" s="33"/>
      <c r="K56" s="33"/>
      <c r="L56" s="33"/>
      <c r="M56" s="38"/>
    </row>
    <row r="57" spans="1:13" x14ac:dyDescent="0.25">
      <c r="A57" s="12" t="s">
        <v>8</v>
      </c>
      <c r="B57" s="43" t="s">
        <v>188</v>
      </c>
      <c r="C57" s="33">
        <v>500</v>
      </c>
      <c r="D57" s="33">
        <v>500</v>
      </c>
      <c r="E57" s="34">
        <v>0</v>
      </c>
      <c r="F57" s="34">
        <v>0</v>
      </c>
      <c r="G57" s="34">
        <v>0</v>
      </c>
      <c r="H57" s="33">
        <f t="shared" ref="H57:H65" si="35">(($D57*(1+$E57)))</f>
        <v>500</v>
      </c>
      <c r="I57" s="33"/>
      <c r="J57" s="33">
        <f t="shared" ref="J57:J65" si="36">(($D57*(1+$F57)))</f>
        <v>500</v>
      </c>
      <c r="K57" s="33"/>
      <c r="L57" s="33">
        <f t="shared" ref="L57:L65" si="37">(($D57*(1+$G57)))</f>
        <v>500</v>
      </c>
      <c r="M57" s="33">
        <f t="shared" ref="M57:M65" si="38">(IF($M$6=$E$7,H57-D57,IF($M$6=$F$7,J57-D57,IF($M$6=$G$7,L57-D57))))</f>
        <v>0</v>
      </c>
    </row>
    <row r="58" spans="1:13" x14ac:dyDescent="0.25">
      <c r="A58" s="12"/>
      <c r="B58" s="43" t="s">
        <v>140</v>
      </c>
      <c r="C58" s="33">
        <v>0</v>
      </c>
      <c r="D58" s="33">
        <v>0</v>
      </c>
      <c r="E58" s="34">
        <v>0</v>
      </c>
      <c r="F58" s="34">
        <v>0</v>
      </c>
      <c r="G58" s="34">
        <v>0</v>
      </c>
      <c r="H58" s="33">
        <f t="shared" si="35"/>
        <v>0</v>
      </c>
      <c r="I58" s="33"/>
      <c r="J58" s="33">
        <f t="shared" si="36"/>
        <v>0</v>
      </c>
      <c r="K58" s="33"/>
      <c r="L58" s="33">
        <f t="shared" si="37"/>
        <v>0</v>
      </c>
      <c r="M58" s="33">
        <f t="shared" si="38"/>
        <v>0</v>
      </c>
    </row>
    <row r="59" spans="1:13" x14ac:dyDescent="0.25">
      <c r="A59" s="12" t="s">
        <v>8</v>
      </c>
      <c r="B59" s="43" t="s">
        <v>104</v>
      </c>
      <c r="C59" s="33">
        <v>100000</v>
      </c>
      <c r="D59" s="33">
        <v>100000</v>
      </c>
      <c r="E59" s="34">
        <v>0</v>
      </c>
      <c r="F59" s="34">
        <v>0</v>
      </c>
      <c r="G59" s="34">
        <v>0</v>
      </c>
      <c r="H59" s="33">
        <f t="shared" si="35"/>
        <v>100000</v>
      </c>
      <c r="I59" s="33"/>
      <c r="J59" s="33">
        <f t="shared" si="36"/>
        <v>100000</v>
      </c>
      <c r="K59" s="33"/>
      <c r="L59" s="33">
        <f t="shared" si="37"/>
        <v>100000</v>
      </c>
      <c r="M59" s="33">
        <f t="shared" si="38"/>
        <v>0</v>
      </c>
    </row>
    <row r="60" spans="1:13" x14ac:dyDescent="0.25">
      <c r="A60" s="12" t="s">
        <v>8</v>
      </c>
      <c r="B60" s="43" t="s">
        <v>105</v>
      </c>
      <c r="C60" s="33">
        <v>0</v>
      </c>
      <c r="D60" s="33">
        <v>0</v>
      </c>
      <c r="E60" s="34">
        <v>0</v>
      </c>
      <c r="F60" s="34">
        <v>0</v>
      </c>
      <c r="G60" s="34">
        <v>0</v>
      </c>
      <c r="H60" s="33">
        <f t="shared" si="35"/>
        <v>0</v>
      </c>
      <c r="I60" s="33"/>
      <c r="J60" s="33">
        <f t="shared" si="36"/>
        <v>0</v>
      </c>
      <c r="K60" s="33"/>
      <c r="L60" s="33">
        <f t="shared" si="37"/>
        <v>0</v>
      </c>
      <c r="M60" s="33">
        <f t="shared" si="38"/>
        <v>0</v>
      </c>
    </row>
    <row r="61" spans="1:13" x14ac:dyDescent="0.25">
      <c r="A61" s="12"/>
      <c r="B61" s="43" t="s">
        <v>106</v>
      </c>
      <c r="C61" s="33">
        <v>0</v>
      </c>
      <c r="D61" s="33">
        <v>0</v>
      </c>
      <c r="E61" s="34">
        <v>0</v>
      </c>
      <c r="F61" s="34">
        <v>0</v>
      </c>
      <c r="G61" s="34">
        <v>0</v>
      </c>
      <c r="H61" s="33">
        <f t="shared" si="35"/>
        <v>0</v>
      </c>
      <c r="I61" s="33"/>
      <c r="J61" s="33">
        <f t="shared" si="36"/>
        <v>0</v>
      </c>
      <c r="K61" s="33"/>
      <c r="L61" s="33">
        <f t="shared" si="37"/>
        <v>0</v>
      </c>
      <c r="M61" s="33">
        <f t="shared" si="38"/>
        <v>0</v>
      </c>
    </row>
    <row r="62" spans="1:13" x14ac:dyDescent="0.25">
      <c r="A62" s="12" t="s">
        <v>8</v>
      </c>
      <c r="B62" s="43" t="s">
        <v>107</v>
      </c>
      <c r="C62" s="33">
        <v>0</v>
      </c>
      <c r="D62" s="33">
        <v>0</v>
      </c>
      <c r="E62" s="34">
        <v>0</v>
      </c>
      <c r="F62" s="34">
        <v>0</v>
      </c>
      <c r="G62" s="34">
        <v>0</v>
      </c>
      <c r="H62" s="33">
        <f t="shared" si="35"/>
        <v>0</v>
      </c>
      <c r="I62" s="33"/>
      <c r="J62" s="33">
        <f t="shared" si="36"/>
        <v>0</v>
      </c>
      <c r="K62" s="33"/>
      <c r="L62" s="33">
        <f t="shared" si="37"/>
        <v>0</v>
      </c>
      <c r="M62" s="33">
        <f t="shared" si="38"/>
        <v>0</v>
      </c>
    </row>
    <row r="63" spans="1:13" x14ac:dyDescent="0.25">
      <c r="A63" s="12"/>
      <c r="B63" s="43" t="s">
        <v>108</v>
      </c>
      <c r="C63" s="33">
        <v>42000</v>
      </c>
      <c r="D63" s="33">
        <v>42000</v>
      </c>
      <c r="E63" s="34">
        <v>0</v>
      </c>
      <c r="F63" s="34">
        <v>0</v>
      </c>
      <c r="G63" s="34">
        <v>0</v>
      </c>
      <c r="H63" s="33">
        <f t="shared" si="35"/>
        <v>42000</v>
      </c>
      <c r="I63" s="33"/>
      <c r="J63" s="33">
        <f t="shared" si="36"/>
        <v>42000</v>
      </c>
      <c r="K63" s="33"/>
      <c r="L63" s="33">
        <f t="shared" si="37"/>
        <v>42000</v>
      </c>
      <c r="M63" s="33">
        <f t="shared" si="38"/>
        <v>0</v>
      </c>
    </row>
    <row r="64" spans="1:13" x14ac:dyDescent="0.25">
      <c r="A64" s="12"/>
      <c r="B64" s="43" t="s">
        <v>109</v>
      </c>
      <c r="C64" s="33">
        <v>13000</v>
      </c>
      <c r="D64" s="33">
        <v>13000</v>
      </c>
      <c r="E64" s="34">
        <v>0</v>
      </c>
      <c r="F64" s="34">
        <v>0</v>
      </c>
      <c r="G64" s="34">
        <v>0</v>
      </c>
      <c r="H64" s="33">
        <f t="shared" si="35"/>
        <v>13000</v>
      </c>
      <c r="I64" s="33"/>
      <c r="J64" s="33">
        <f t="shared" si="36"/>
        <v>13000</v>
      </c>
      <c r="K64" s="33"/>
      <c r="L64" s="33">
        <f t="shared" si="37"/>
        <v>13000</v>
      </c>
      <c r="M64" s="33">
        <f t="shared" si="38"/>
        <v>0</v>
      </c>
    </row>
    <row r="65" spans="1:13" x14ac:dyDescent="0.25">
      <c r="A65" s="12" t="s">
        <v>8</v>
      </c>
      <c r="B65" s="43" t="s">
        <v>110</v>
      </c>
      <c r="C65" s="33">
        <v>1000</v>
      </c>
      <c r="D65" s="33">
        <v>1000</v>
      </c>
      <c r="E65" s="34">
        <v>0</v>
      </c>
      <c r="F65" s="34">
        <v>0</v>
      </c>
      <c r="G65" s="34">
        <v>0</v>
      </c>
      <c r="H65" s="33">
        <f t="shared" si="35"/>
        <v>1000</v>
      </c>
      <c r="I65" s="33"/>
      <c r="J65" s="33">
        <f t="shared" si="36"/>
        <v>1000</v>
      </c>
      <c r="K65" s="33"/>
      <c r="L65" s="33">
        <f t="shared" si="37"/>
        <v>1000</v>
      </c>
      <c r="M65" s="33">
        <f t="shared" si="38"/>
        <v>0</v>
      </c>
    </row>
    <row r="66" spans="1:13" ht="30" customHeight="1" x14ac:dyDescent="0.25">
      <c r="A66" s="57">
        <v>34</v>
      </c>
      <c r="B66" s="37" t="s">
        <v>16</v>
      </c>
      <c r="C66" s="33">
        <f>SUM(C57:C65)</f>
        <v>156500</v>
      </c>
      <c r="D66" s="33">
        <f>SUM(D57:D65)</f>
        <v>156500</v>
      </c>
      <c r="E66" s="34" t="s">
        <v>8</v>
      </c>
      <c r="F66" s="34" t="s">
        <v>8</v>
      </c>
      <c r="G66" s="34" t="s">
        <v>8</v>
      </c>
      <c r="H66" s="33">
        <f>SUM(H57:H65)</f>
        <v>156500</v>
      </c>
      <c r="I66" s="33"/>
      <c r="J66" s="33">
        <f>SUM(J57:J65)</f>
        <v>156500</v>
      </c>
      <c r="K66" s="33"/>
      <c r="L66" s="33">
        <f>SUM(L57:L65)</f>
        <v>156500</v>
      </c>
      <c r="M66" s="38">
        <f>SUM(M57:M65)</f>
        <v>0</v>
      </c>
    </row>
    <row r="67" spans="1:13" ht="24.95" customHeight="1" x14ac:dyDescent="0.25">
      <c r="A67" s="57">
        <v>35</v>
      </c>
      <c r="B67" s="74" t="s">
        <v>25</v>
      </c>
      <c r="C67" s="33"/>
      <c r="D67" s="33"/>
      <c r="E67" s="33"/>
      <c r="F67" s="33"/>
      <c r="G67" s="33"/>
      <c r="H67" s="33"/>
      <c r="I67" s="33"/>
      <c r="J67" s="33"/>
      <c r="K67" s="33"/>
      <c r="L67" s="33"/>
      <c r="M67" s="38"/>
    </row>
    <row r="68" spans="1:13" x14ac:dyDescent="0.25">
      <c r="A68" s="43" t="s">
        <v>8</v>
      </c>
      <c r="B68" s="43" t="s">
        <v>32</v>
      </c>
      <c r="C68" s="33">
        <v>348000</v>
      </c>
      <c r="D68" s="33">
        <v>348000</v>
      </c>
      <c r="E68" s="34">
        <v>0</v>
      </c>
      <c r="F68" s="34">
        <v>0</v>
      </c>
      <c r="G68" s="34">
        <v>0</v>
      </c>
      <c r="H68" s="33">
        <f t="shared" ref="H68:H71" si="39">(($D68*(1+$E68)))</f>
        <v>348000</v>
      </c>
      <c r="I68" s="33"/>
      <c r="J68" s="33">
        <f t="shared" ref="J68:J71" si="40">(($D68*(1+$F68)))</f>
        <v>348000</v>
      </c>
      <c r="K68" s="33"/>
      <c r="L68" s="33">
        <f>(($D68*(1+$G68)))</f>
        <v>348000</v>
      </c>
      <c r="M68" s="33">
        <f t="shared" ref="M68:M71" si="41">(IF($M$6=$E$7,H68-D68,IF($M$6=$F$7,J68-D68,IF($M$6=$G$7,L68-D68))))</f>
        <v>0</v>
      </c>
    </row>
    <row r="69" spans="1:13" x14ac:dyDescent="0.25">
      <c r="A69" s="43" t="s">
        <v>8</v>
      </c>
      <c r="B69" s="43" t="s">
        <v>33</v>
      </c>
      <c r="C69" s="33">
        <v>0</v>
      </c>
      <c r="D69" s="33">
        <v>0</v>
      </c>
      <c r="E69" s="34">
        <v>0</v>
      </c>
      <c r="F69" s="34">
        <v>0</v>
      </c>
      <c r="G69" s="34">
        <v>0</v>
      </c>
      <c r="H69" s="33">
        <f t="shared" si="39"/>
        <v>0</v>
      </c>
      <c r="I69" s="33"/>
      <c r="J69" s="33">
        <f t="shared" si="40"/>
        <v>0</v>
      </c>
      <c r="K69" s="33"/>
      <c r="L69" s="33">
        <f t="shared" ref="L69:L71" si="42">(($D69*(1+$G69)))</f>
        <v>0</v>
      </c>
      <c r="M69" s="33">
        <f t="shared" si="41"/>
        <v>0</v>
      </c>
    </row>
    <row r="70" spans="1:13" x14ac:dyDescent="0.25">
      <c r="A70" s="43" t="s">
        <v>8</v>
      </c>
      <c r="B70" s="43" t="s">
        <v>34</v>
      </c>
      <c r="C70" s="33">
        <v>10000</v>
      </c>
      <c r="D70" s="33">
        <v>10000</v>
      </c>
      <c r="E70" s="34">
        <v>0</v>
      </c>
      <c r="F70" s="34">
        <v>0</v>
      </c>
      <c r="G70" s="34">
        <v>0</v>
      </c>
      <c r="H70" s="33">
        <f t="shared" si="39"/>
        <v>10000</v>
      </c>
      <c r="I70" s="33"/>
      <c r="J70" s="33">
        <f t="shared" si="40"/>
        <v>10000</v>
      </c>
      <c r="K70" s="33"/>
      <c r="L70" s="33">
        <f t="shared" si="42"/>
        <v>10000</v>
      </c>
      <c r="M70" s="33">
        <f t="shared" si="41"/>
        <v>0</v>
      </c>
    </row>
    <row r="71" spans="1:13" x14ac:dyDescent="0.25">
      <c r="A71" s="43" t="s">
        <v>8</v>
      </c>
      <c r="B71" s="43" t="s">
        <v>35</v>
      </c>
      <c r="C71" s="33">
        <v>0</v>
      </c>
      <c r="D71" s="33">
        <v>0</v>
      </c>
      <c r="E71" s="34">
        <v>0</v>
      </c>
      <c r="F71" s="34">
        <v>0</v>
      </c>
      <c r="G71" s="34">
        <v>0</v>
      </c>
      <c r="H71" s="33">
        <f t="shared" si="39"/>
        <v>0</v>
      </c>
      <c r="I71" s="33"/>
      <c r="J71" s="33">
        <f t="shared" si="40"/>
        <v>0</v>
      </c>
      <c r="K71" s="33"/>
      <c r="L71" s="33">
        <f t="shared" si="42"/>
        <v>0</v>
      </c>
      <c r="M71" s="33">
        <f t="shared" si="41"/>
        <v>0</v>
      </c>
    </row>
    <row r="72" spans="1:13" ht="30" customHeight="1" x14ac:dyDescent="0.25">
      <c r="A72" s="57">
        <v>35</v>
      </c>
      <c r="B72" s="37" t="s">
        <v>26</v>
      </c>
      <c r="C72" s="33">
        <f>SUM(C68:C71)</f>
        <v>358000</v>
      </c>
      <c r="D72" s="33">
        <f>SUM(D68:D71)</f>
        <v>358000</v>
      </c>
      <c r="E72" s="34" t="s">
        <v>8</v>
      </c>
      <c r="F72" s="34" t="s">
        <v>8</v>
      </c>
      <c r="G72" s="34" t="s">
        <v>8</v>
      </c>
      <c r="H72" s="33">
        <f>SUM(H68:H71)</f>
        <v>358000</v>
      </c>
      <c r="I72" s="33"/>
      <c r="J72" s="33">
        <f>SUM(J68:J71)</f>
        <v>358000</v>
      </c>
      <c r="K72" s="33"/>
      <c r="L72" s="33">
        <f>SUM(L68:L71)</f>
        <v>358000</v>
      </c>
      <c r="M72" s="33">
        <f>SUM(M68:M71)</f>
        <v>0</v>
      </c>
    </row>
    <row r="73" spans="1:13" ht="24.95" customHeight="1" x14ac:dyDescent="0.25">
      <c r="A73" s="57">
        <v>36</v>
      </c>
      <c r="B73" s="74" t="s">
        <v>27</v>
      </c>
      <c r="C73" s="33"/>
      <c r="D73" s="33"/>
      <c r="E73" s="33"/>
      <c r="F73" s="33"/>
      <c r="G73" s="33"/>
      <c r="H73" s="33"/>
      <c r="I73" s="33"/>
      <c r="J73" s="33"/>
      <c r="K73" s="33"/>
      <c r="L73" s="33"/>
      <c r="M73" s="38"/>
    </row>
    <row r="74" spans="1:13" ht="12.75" customHeight="1" x14ac:dyDescent="0.25">
      <c r="A74" s="77"/>
      <c r="B74" s="32" t="s">
        <v>111</v>
      </c>
      <c r="C74" s="33">
        <v>12000</v>
      </c>
      <c r="D74" s="33">
        <v>12000</v>
      </c>
      <c r="E74" s="34">
        <v>0</v>
      </c>
      <c r="F74" s="34">
        <v>0</v>
      </c>
      <c r="G74" s="34">
        <v>0</v>
      </c>
      <c r="H74" s="33">
        <f t="shared" ref="H74:H76" si="43">(($D74*(1+$E74)))</f>
        <v>12000</v>
      </c>
      <c r="I74" s="33"/>
      <c r="J74" s="33">
        <f t="shared" ref="J74:J76" si="44">(($D74*(1+$F74)))</f>
        <v>12000</v>
      </c>
      <c r="K74" s="33"/>
      <c r="L74" s="33">
        <f t="shared" ref="L74:L76" si="45">(($D74*(1+$G74)))</f>
        <v>12000</v>
      </c>
      <c r="M74" s="33">
        <f t="shared" ref="M74:M76" si="46">(IF($M$6=$E$7,H74-D74,IF($M$6=$F$7,J74-D74,IF($M$6=$G$7,L74-D74))))</f>
        <v>0</v>
      </c>
    </row>
    <row r="75" spans="1:13" ht="12.75" customHeight="1" x14ac:dyDescent="0.25">
      <c r="A75" s="77"/>
      <c r="B75" s="32" t="s">
        <v>112</v>
      </c>
      <c r="C75" s="33">
        <v>0</v>
      </c>
      <c r="D75" s="33">
        <v>0</v>
      </c>
      <c r="E75" s="34">
        <v>0</v>
      </c>
      <c r="F75" s="34">
        <v>0</v>
      </c>
      <c r="G75" s="34">
        <v>0</v>
      </c>
      <c r="H75" s="33">
        <f t="shared" si="43"/>
        <v>0</v>
      </c>
      <c r="I75" s="33"/>
      <c r="J75" s="33">
        <f t="shared" si="44"/>
        <v>0</v>
      </c>
      <c r="K75" s="33"/>
      <c r="L75" s="33">
        <f t="shared" si="45"/>
        <v>0</v>
      </c>
      <c r="M75" s="33">
        <f t="shared" si="46"/>
        <v>0</v>
      </c>
    </row>
    <row r="76" spans="1:13" ht="12.75" customHeight="1" x14ac:dyDescent="0.25">
      <c r="A76" s="43"/>
      <c r="B76" s="32" t="s">
        <v>182</v>
      </c>
      <c r="C76" s="33">
        <v>0</v>
      </c>
      <c r="D76" s="33">
        <v>0</v>
      </c>
      <c r="E76" s="34">
        <v>0</v>
      </c>
      <c r="F76" s="34">
        <v>0</v>
      </c>
      <c r="G76" s="34">
        <v>0</v>
      </c>
      <c r="H76" s="33">
        <f t="shared" si="43"/>
        <v>0</v>
      </c>
      <c r="I76" s="33"/>
      <c r="J76" s="33">
        <f t="shared" si="44"/>
        <v>0</v>
      </c>
      <c r="K76" s="33"/>
      <c r="L76" s="33">
        <f t="shared" si="45"/>
        <v>0</v>
      </c>
      <c r="M76" s="33">
        <f t="shared" si="46"/>
        <v>0</v>
      </c>
    </row>
    <row r="77" spans="1:13" ht="30" customHeight="1" x14ac:dyDescent="0.25">
      <c r="A77" s="57">
        <v>36</v>
      </c>
      <c r="B77" s="37" t="s">
        <v>28</v>
      </c>
      <c r="C77" s="33">
        <f>SUM(C74:C76)</f>
        <v>12000</v>
      </c>
      <c r="D77" s="33">
        <f>SUM(D74:D76)</f>
        <v>12000</v>
      </c>
      <c r="E77" s="34" t="s">
        <v>8</v>
      </c>
      <c r="F77" s="34" t="s">
        <v>8</v>
      </c>
      <c r="G77" s="34" t="s">
        <v>8</v>
      </c>
      <c r="H77" s="33">
        <f>SUM(H74:H76)</f>
        <v>12000</v>
      </c>
      <c r="I77" s="33"/>
      <c r="J77" s="33">
        <f>SUM(J74:J76)</f>
        <v>12000</v>
      </c>
      <c r="K77" s="33"/>
      <c r="L77" s="33">
        <f>SUM(L74:L76)</f>
        <v>12000</v>
      </c>
      <c r="M77" s="38">
        <f>SUM(M74:M76)</f>
        <v>0</v>
      </c>
    </row>
    <row r="78" spans="1:13" ht="24.95" customHeight="1" x14ac:dyDescent="0.25">
      <c r="A78" s="57">
        <v>37</v>
      </c>
      <c r="B78" s="74" t="s">
        <v>17</v>
      </c>
      <c r="C78" s="33"/>
      <c r="D78" s="33"/>
      <c r="E78" s="33"/>
      <c r="F78" s="33"/>
      <c r="G78" s="33"/>
      <c r="H78" s="33"/>
      <c r="I78" s="33"/>
      <c r="J78" s="33"/>
      <c r="K78" s="33"/>
      <c r="L78" s="33"/>
      <c r="M78" s="38"/>
    </row>
    <row r="79" spans="1:13" ht="12.75" customHeight="1" x14ac:dyDescent="0.25">
      <c r="A79" s="12"/>
      <c r="B79" s="32" t="s">
        <v>36</v>
      </c>
      <c r="C79" s="33">
        <v>500</v>
      </c>
      <c r="D79" s="33">
        <v>500</v>
      </c>
      <c r="E79" s="34">
        <v>0</v>
      </c>
      <c r="F79" s="34">
        <v>0</v>
      </c>
      <c r="G79" s="34">
        <v>0</v>
      </c>
      <c r="H79" s="33">
        <f t="shared" ref="H79" si="47">(($D79*(1+$E79)))</f>
        <v>500</v>
      </c>
      <c r="I79" s="33"/>
      <c r="J79" s="33">
        <f t="shared" ref="J79" si="48">(($D79*(1+$F79)))</f>
        <v>500</v>
      </c>
      <c r="K79" s="33"/>
      <c r="L79" s="33">
        <f t="shared" ref="L79" si="49">(($D79*(1+$G79)))</f>
        <v>500</v>
      </c>
      <c r="M79" s="33">
        <f t="shared" ref="M79" si="50">(IF($M$6=$E$7,H79-D79,IF($M$6=$F$7,J79-D79,IF($M$6=$G$7,L79-D79))))</f>
        <v>0</v>
      </c>
    </row>
    <row r="80" spans="1:13" ht="30" customHeight="1" x14ac:dyDescent="0.25">
      <c r="A80" s="57">
        <v>37</v>
      </c>
      <c r="B80" s="37" t="s">
        <v>18</v>
      </c>
      <c r="C80" s="33">
        <f>SUM(C79)</f>
        <v>500</v>
      </c>
      <c r="D80" s="33">
        <f>SUM(D79)</f>
        <v>500</v>
      </c>
      <c r="E80" s="34" t="s">
        <v>8</v>
      </c>
      <c r="F80" s="34" t="s">
        <v>8</v>
      </c>
      <c r="G80" s="34" t="s">
        <v>8</v>
      </c>
      <c r="H80" s="33">
        <f>SUM(H79)</f>
        <v>500</v>
      </c>
      <c r="I80" s="33"/>
      <c r="J80" s="33">
        <f>SUM(J79)</f>
        <v>500</v>
      </c>
      <c r="K80" s="33"/>
      <c r="L80" s="33">
        <f>SUM(L79)</f>
        <v>500</v>
      </c>
      <c r="M80" s="38">
        <f>SUM(M79)</f>
        <v>0</v>
      </c>
    </row>
    <row r="81" spans="1:14" ht="24.95" customHeight="1" x14ac:dyDescent="0.25">
      <c r="A81" s="57">
        <v>38</v>
      </c>
      <c r="B81" s="74" t="s">
        <v>19</v>
      </c>
      <c r="C81" s="33"/>
      <c r="D81" s="33"/>
      <c r="E81" s="33"/>
      <c r="F81" s="33"/>
      <c r="G81" s="33"/>
      <c r="H81" s="33"/>
      <c r="I81" s="33"/>
      <c r="J81" s="33"/>
      <c r="K81" s="33"/>
      <c r="L81" s="33"/>
      <c r="M81" s="38"/>
    </row>
    <row r="82" spans="1:14" x14ac:dyDescent="0.25">
      <c r="B82" s="32" t="s">
        <v>141</v>
      </c>
      <c r="C82" s="33">
        <v>42000</v>
      </c>
      <c r="D82" s="33">
        <v>42000</v>
      </c>
      <c r="E82" s="34">
        <v>0</v>
      </c>
      <c r="F82" s="34">
        <v>0</v>
      </c>
      <c r="G82" s="34">
        <v>0</v>
      </c>
      <c r="H82" s="33">
        <f t="shared" ref="H82:H85" si="51">(($D82*(1+$E82)))</f>
        <v>42000</v>
      </c>
      <c r="I82" s="33"/>
      <c r="J82" s="33">
        <f t="shared" ref="J82:J85" si="52">(($D82*(1+$F82)))</f>
        <v>42000</v>
      </c>
      <c r="K82" s="33"/>
      <c r="L82" s="33">
        <f t="shared" ref="L82:L85" si="53">(($D82*(1+$G82)))</f>
        <v>42000</v>
      </c>
      <c r="M82" s="33">
        <f t="shared" ref="M82:M85" si="54">(IF($M$6=$E$7,H82-D82,IF($M$6=$F$7,J82-D82,IF($M$6=$G$7,L82-D82))))</f>
        <v>0</v>
      </c>
    </row>
    <row r="83" spans="1:14" x14ac:dyDescent="0.25">
      <c r="B83" s="32" t="s">
        <v>113</v>
      </c>
      <c r="C83" s="33">
        <v>13000</v>
      </c>
      <c r="D83" s="33">
        <v>13000</v>
      </c>
      <c r="E83" s="34">
        <v>0</v>
      </c>
      <c r="F83" s="34">
        <v>0</v>
      </c>
      <c r="G83" s="34">
        <v>0</v>
      </c>
      <c r="H83" s="33">
        <f t="shared" si="51"/>
        <v>13000</v>
      </c>
      <c r="I83" s="33"/>
      <c r="J83" s="33">
        <f t="shared" si="52"/>
        <v>13000</v>
      </c>
      <c r="K83" s="33"/>
      <c r="L83" s="33">
        <f t="shared" si="53"/>
        <v>13000</v>
      </c>
      <c r="M83" s="33">
        <f t="shared" si="54"/>
        <v>0</v>
      </c>
    </row>
    <row r="84" spans="1:14" x14ac:dyDescent="0.25">
      <c r="B84" s="32" t="s">
        <v>114</v>
      </c>
      <c r="C84" s="33">
        <v>0</v>
      </c>
      <c r="D84" s="33">
        <v>0</v>
      </c>
      <c r="E84" s="34">
        <v>0</v>
      </c>
      <c r="F84" s="34">
        <v>0</v>
      </c>
      <c r="G84" s="34">
        <v>0</v>
      </c>
      <c r="H84" s="33">
        <f t="shared" si="51"/>
        <v>0</v>
      </c>
      <c r="I84" s="33"/>
      <c r="J84" s="33">
        <f t="shared" si="52"/>
        <v>0</v>
      </c>
      <c r="K84" s="33"/>
      <c r="L84" s="33">
        <f t="shared" si="53"/>
        <v>0</v>
      </c>
      <c r="M84" s="33">
        <f t="shared" si="54"/>
        <v>0</v>
      </c>
    </row>
    <row r="85" spans="1:14" x14ac:dyDescent="0.25">
      <c r="A85" s="12"/>
      <c r="B85" s="32" t="s">
        <v>37</v>
      </c>
      <c r="C85" s="33">
        <v>10000</v>
      </c>
      <c r="D85" s="33">
        <v>10000</v>
      </c>
      <c r="E85" s="34">
        <v>0</v>
      </c>
      <c r="F85" s="34">
        <v>0</v>
      </c>
      <c r="G85" s="34">
        <v>0</v>
      </c>
      <c r="H85" s="33">
        <f t="shared" si="51"/>
        <v>10000</v>
      </c>
      <c r="I85" s="33"/>
      <c r="J85" s="33">
        <f t="shared" si="52"/>
        <v>10000</v>
      </c>
      <c r="K85" s="33"/>
      <c r="L85" s="33">
        <f t="shared" si="53"/>
        <v>10000</v>
      </c>
      <c r="M85" s="33">
        <f t="shared" si="54"/>
        <v>0</v>
      </c>
    </row>
    <row r="86" spans="1:14" ht="30" customHeight="1" x14ac:dyDescent="0.25">
      <c r="A86" s="57">
        <v>38</v>
      </c>
      <c r="B86" s="37" t="s">
        <v>20</v>
      </c>
      <c r="C86" s="33">
        <f>SUM(C82:C85)</f>
        <v>65000</v>
      </c>
      <c r="D86" s="33">
        <f>SUM(D82:D85)</f>
        <v>65000</v>
      </c>
      <c r="E86" s="34" t="s">
        <v>8</v>
      </c>
      <c r="F86" s="34" t="s">
        <v>8</v>
      </c>
      <c r="G86" s="34" t="s">
        <v>8</v>
      </c>
      <c r="H86" s="33">
        <f>SUM(H82:H85)</f>
        <v>65000</v>
      </c>
      <c r="I86" s="33"/>
      <c r="J86" s="33">
        <f>SUM(J82:J85)</f>
        <v>65000</v>
      </c>
      <c r="K86" s="33"/>
      <c r="L86" s="33">
        <f>SUM(L82:L85)</f>
        <v>65000</v>
      </c>
      <c r="M86" s="38">
        <f>SUM(M82:M85)</f>
        <v>0</v>
      </c>
    </row>
    <row r="87" spans="1:14" ht="24.95" customHeight="1" x14ac:dyDescent="0.25">
      <c r="A87" s="57">
        <v>39</v>
      </c>
      <c r="B87" s="74" t="s">
        <v>21</v>
      </c>
      <c r="C87" s="33"/>
      <c r="D87" s="33"/>
      <c r="E87" s="33"/>
      <c r="F87" s="33"/>
      <c r="G87" s="33"/>
      <c r="H87" s="33"/>
      <c r="I87" s="33"/>
      <c r="J87" s="33"/>
      <c r="K87" s="33"/>
      <c r="L87" s="33"/>
      <c r="M87" s="38"/>
    </row>
    <row r="88" spans="1:14" x14ac:dyDescent="0.25">
      <c r="B88" s="32" t="s">
        <v>115</v>
      </c>
      <c r="C88" s="33">
        <v>425000</v>
      </c>
      <c r="D88" s="33">
        <v>425000</v>
      </c>
      <c r="E88" s="34">
        <v>0</v>
      </c>
      <c r="F88" s="34">
        <v>0</v>
      </c>
      <c r="G88" s="34">
        <v>0</v>
      </c>
      <c r="H88" s="33">
        <f t="shared" ref="H88:H90" si="55">(($D88*(1+$E88)))</f>
        <v>425000</v>
      </c>
      <c r="I88" s="33"/>
      <c r="J88" s="33">
        <f t="shared" ref="J88:J90" si="56">(($D88*(1+$F88)))</f>
        <v>425000</v>
      </c>
      <c r="K88" s="33"/>
      <c r="L88" s="33">
        <f t="shared" ref="L88:L90" si="57">(($D88*(1+$G88)))</f>
        <v>425000</v>
      </c>
      <c r="M88" s="33">
        <f t="shared" ref="M88:M90" si="58">(IF($M$6=$E$7,H88-D88,IF($M$6=$F$7,J88-D88,IF($M$6=$G$7,L88-D88))))</f>
        <v>0</v>
      </c>
    </row>
    <row r="89" spans="1:14" x14ac:dyDescent="0.25">
      <c r="A89" s="12"/>
      <c r="B89" s="32" t="s">
        <v>116</v>
      </c>
      <c r="C89" s="33">
        <v>0</v>
      </c>
      <c r="D89" s="33">
        <v>0</v>
      </c>
      <c r="E89" s="34">
        <v>0</v>
      </c>
      <c r="F89" s="34">
        <v>0</v>
      </c>
      <c r="G89" s="34">
        <v>0</v>
      </c>
      <c r="H89" s="33">
        <f t="shared" si="55"/>
        <v>0</v>
      </c>
      <c r="I89" s="33"/>
      <c r="J89" s="33">
        <f t="shared" si="56"/>
        <v>0</v>
      </c>
      <c r="K89" s="33"/>
      <c r="L89" s="33">
        <f t="shared" si="57"/>
        <v>0</v>
      </c>
      <c r="M89" s="33">
        <f t="shared" si="58"/>
        <v>0</v>
      </c>
    </row>
    <row r="90" spans="1:14" x14ac:dyDescent="0.25">
      <c r="A90" s="12" t="s">
        <v>8</v>
      </c>
      <c r="B90" s="32" t="s">
        <v>183</v>
      </c>
      <c r="C90" s="33">
        <v>0</v>
      </c>
      <c r="D90" s="33">
        <v>0</v>
      </c>
      <c r="E90" s="34">
        <v>0</v>
      </c>
      <c r="F90" s="34">
        <v>0</v>
      </c>
      <c r="G90" s="34">
        <v>0</v>
      </c>
      <c r="H90" s="33">
        <f t="shared" si="55"/>
        <v>0</v>
      </c>
      <c r="I90" s="33"/>
      <c r="J90" s="33">
        <f t="shared" si="56"/>
        <v>0</v>
      </c>
      <c r="K90" s="33"/>
      <c r="L90" s="33">
        <f t="shared" si="57"/>
        <v>0</v>
      </c>
      <c r="M90" s="33">
        <f t="shared" si="58"/>
        <v>0</v>
      </c>
    </row>
    <row r="91" spans="1:14" ht="30" customHeight="1" x14ac:dyDescent="0.25">
      <c r="A91" s="57">
        <v>39</v>
      </c>
      <c r="B91" s="37" t="s">
        <v>22</v>
      </c>
      <c r="C91" s="33">
        <f>SUM(C88:C90)</f>
        <v>425000</v>
      </c>
      <c r="D91" s="33">
        <f>SUM(D88:D90)</f>
        <v>425000</v>
      </c>
      <c r="E91" s="34" t="s">
        <v>8</v>
      </c>
      <c r="F91" s="34" t="s">
        <v>8</v>
      </c>
      <c r="G91" s="34" t="s">
        <v>31</v>
      </c>
      <c r="H91" s="33">
        <f>SUM(H88:H90)</f>
        <v>425000</v>
      </c>
      <c r="I91" s="33"/>
      <c r="J91" s="33">
        <f>SUM(J88:J90)</f>
        <v>425000</v>
      </c>
      <c r="K91" s="33"/>
      <c r="L91" s="33">
        <f>SUM(L88:L90)</f>
        <v>425000</v>
      </c>
      <c r="M91" s="38">
        <f>SUM(M88:M90)</f>
        <v>0</v>
      </c>
    </row>
    <row r="92" spans="1:14" ht="30" customHeight="1" x14ac:dyDescent="0.25">
      <c r="A92" s="12"/>
      <c r="B92" s="46" t="s">
        <v>23</v>
      </c>
      <c r="C92" s="33">
        <f>SUM(C33+C55+C66+C72+C77+C80+C86+C91)</f>
        <v>13451300</v>
      </c>
      <c r="D92" s="33">
        <f>SUM(D33+D55+D66+D72+D77+D80+D86+D91)</f>
        <v>13451300</v>
      </c>
      <c r="E92" s="34" t="s">
        <v>8</v>
      </c>
      <c r="F92" s="34" t="s">
        <v>8</v>
      </c>
      <c r="G92" s="34" t="s">
        <v>8</v>
      </c>
      <c r="H92" s="33">
        <f t="shared" ref="H92:M92" si="59">SUM(H33+H55+H66+H72+H77+H80+H86+H91)</f>
        <v>12888975</v>
      </c>
      <c r="I92" s="33" t="s">
        <v>8</v>
      </c>
      <c r="J92" s="33">
        <f t="shared" si="59"/>
        <v>13388200</v>
      </c>
      <c r="K92" s="33" t="s">
        <v>8</v>
      </c>
      <c r="L92" s="33">
        <f t="shared" si="59"/>
        <v>13547400</v>
      </c>
      <c r="M92" s="33">
        <f t="shared" si="59"/>
        <v>-562325</v>
      </c>
      <c r="N92" s="47">
        <f>M92/D92</f>
        <v>-4.1804509601302477E-2</v>
      </c>
    </row>
    <row r="93" spans="1:14" ht="7.5" customHeight="1" thickBot="1" x14ac:dyDescent="0.3">
      <c r="A93" s="12"/>
      <c r="B93" s="12"/>
      <c r="C93" s="78"/>
      <c r="D93" s="78"/>
      <c r="E93" s="34"/>
      <c r="F93" s="34"/>
      <c r="G93" s="34"/>
      <c r="H93" s="33"/>
      <c r="I93" s="33"/>
      <c r="J93" s="33"/>
      <c r="K93" s="33"/>
      <c r="L93" s="33"/>
      <c r="M93" s="38"/>
    </row>
    <row r="94" spans="1:14" ht="24.95" customHeight="1" thickBot="1" x14ac:dyDescent="0.3">
      <c r="A94" s="12"/>
      <c r="B94" s="51" t="s">
        <v>24</v>
      </c>
      <c r="C94" s="52"/>
      <c r="D94" s="52"/>
      <c r="E94" s="31"/>
      <c r="F94" s="31"/>
      <c r="G94" s="31"/>
      <c r="H94" s="30"/>
      <c r="I94" s="30"/>
      <c r="J94" s="30"/>
      <c r="K94" s="30"/>
      <c r="L94" s="30"/>
      <c r="M94" s="9"/>
    </row>
    <row r="95" spans="1:14" ht="24.95" customHeight="1" x14ac:dyDescent="0.25">
      <c r="A95" s="57">
        <v>51</v>
      </c>
      <c r="B95" s="74" t="s">
        <v>29</v>
      </c>
      <c r="C95" s="33"/>
      <c r="D95" s="33"/>
      <c r="E95" s="33"/>
      <c r="F95" s="33"/>
      <c r="G95" s="33"/>
      <c r="H95" s="33"/>
      <c r="I95" s="33"/>
      <c r="J95" s="33"/>
      <c r="K95" s="33"/>
      <c r="L95" s="33"/>
      <c r="M95" s="38"/>
    </row>
    <row r="96" spans="1:14" x14ac:dyDescent="0.25">
      <c r="A96" s="12" t="s">
        <v>8</v>
      </c>
      <c r="B96" s="75" t="s">
        <v>189</v>
      </c>
      <c r="C96" s="33"/>
      <c r="D96" s="33"/>
      <c r="E96" s="34"/>
      <c r="F96" s="34"/>
      <c r="G96" s="34"/>
      <c r="H96" s="33"/>
      <c r="I96" s="33"/>
      <c r="J96" s="33"/>
      <c r="K96" s="33"/>
      <c r="L96" s="33"/>
      <c r="M96" s="38"/>
    </row>
    <row r="97" spans="1:13" x14ac:dyDescent="0.25">
      <c r="A97" s="12"/>
      <c r="B97" s="32" t="s">
        <v>38</v>
      </c>
      <c r="C97" s="33">
        <v>5900000</v>
      </c>
      <c r="D97" s="33">
        <v>5900000</v>
      </c>
      <c r="E97" s="34">
        <v>0</v>
      </c>
      <c r="F97" s="34">
        <v>0</v>
      </c>
      <c r="G97" s="34">
        <v>0</v>
      </c>
      <c r="H97" s="33">
        <f t="shared" ref="H97:H100" si="60">(($D97*(1+$E97)))</f>
        <v>5900000</v>
      </c>
      <c r="I97" s="33"/>
      <c r="J97" s="33">
        <f t="shared" ref="J97:J100" si="61">(($D97*(1+$F97)))</f>
        <v>5900000</v>
      </c>
      <c r="K97" s="33"/>
      <c r="L97" s="33">
        <f t="shared" ref="L97:L100" si="62">(($D97*(1+$G97)))</f>
        <v>5900000</v>
      </c>
      <c r="M97" s="33">
        <f t="shared" ref="M97:M100" si="63">(IF($M$6=$E$7,H97-D97,IF($M$6=$F$7,J97-D97,IF($M$6=$G$7,L97-D97))))</f>
        <v>0</v>
      </c>
    </row>
    <row r="98" spans="1:13" x14ac:dyDescent="0.25">
      <c r="A98" s="12"/>
      <c r="B98" s="32" t="s">
        <v>177</v>
      </c>
      <c r="C98" s="33">
        <v>-75000</v>
      </c>
      <c r="D98" s="33">
        <v>-75000</v>
      </c>
      <c r="E98" s="34">
        <v>0</v>
      </c>
      <c r="F98" s="34">
        <v>0</v>
      </c>
      <c r="G98" s="34">
        <v>0</v>
      </c>
      <c r="H98" s="33">
        <f t="shared" si="60"/>
        <v>-75000</v>
      </c>
      <c r="I98" s="33"/>
      <c r="J98" s="33">
        <f t="shared" si="61"/>
        <v>-75000</v>
      </c>
      <c r="K98" s="33"/>
      <c r="L98" s="33">
        <f t="shared" si="62"/>
        <v>-75000</v>
      </c>
      <c r="M98" s="33">
        <f t="shared" si="63"/>
        <v>0</v>
      </c>
    </row>
    <row r="99" spans="1:13" x14ac:dyDescent="0.25">
      <c r="A99" s="12"/>
      <c r="B99" s="32" t="s">
        <v>39</v>
      </c>
      <c r="C99" s="33">
        <v>985000</v>
      </c>
      <c r="D99" s="33">
        <v>985000</v>
      </c>
      <c r="E99" s="34">
        <v>0</v>
      </c>
      <c r="F99" s="34">
        <v>0</v>
      </c>
      <c r="G99" s="34">
        <v>0</v>
      </c>
      <c r="H99" s="33">
        <f t="shared" si="60"/>
        <v>985000</v>
      </c>
      <c r="I99" s="33"/>
      <c r="J99" s="33">
        <f t="shared" si="61"/>
        <v>985000</v>
      </c>
      <c r="K99" s="33"/>
      <c r="L99" s="33">
        <f t="shared" si="62"/>
        <v>985000</v>
      </c>
      <c r="M99" s="33">
        <f t="shared" si="63"/>
        <v>0</v>
      </c>
    </row>
    <row r="100" spans="1:13" x14ac:dyDescent="0.25">
      <c r="A100" s="12"/>
      <c r="B100" s="32" t="s">
        <v>40</v>
      </c>
      <c r="C100" s="33">
        <v>200000</v>
      </c>
      <c r="D100" s="33">
        <v>200000</v>
      </c>
      <c r="E100" s="34">
        <v>0</v>
      </c>
      <c r="F100" s="34">
        <v>0</v>
      </c>
      <c r="G100" s="34">
        <v>0</v>
      </c>
      <c r="H100" s="33">
        <f t="shared" si="60"/>
        <v>200000</v>
      </c>
      <c r="I100" s="33"/>
      <c r="J100" s="33">
        <f t="shared" si="61"/>
        <v>200000</v>
      </c>
      <c r="K100" s="33"/>
      <c r="L100" s="33">
        <f t="shared" si="62"/>
        <v>200000</v>
      </c>
      <c r="M100" s="33">
        <f t="shared" si="63"/>
        <v>0</v>
      </c>
    </row>
    <row r="101" spans="1:13" x14ac:dyDescent="0.25">
      <c r="A101" s="12"/>
      <c r="B101" s="37" t="s">
        <v>117</v>
      </c>
      <c r="C101" s="33">
        <f>SUM(C97:C100)</f>
        <v>7010000</v>
      </c>
      <c r="D101" s="33">
        <f>SUM(D97:D100)</f>
        <v>7010000</v>
      </c>
      <c r="E101" s="34" t="s">
        <v>8</v>
      </c>
      <c r="F101" s="34" t="s">
        <v>8</v>
      </c>
      <c r="G101" s="34" t="s">
        <v>8</v>
      </c>
      <c r="H101" s="33">
        <f>SUM(H97:H100)</f>
        <v>7010000</v>
      </c>
      <c r="I101" s="33"/>
      <c r="J101" s="33">
        <f>SUM(J97:J100)</f>
        <v>7010000</v>
      </c>
      <c r="K101" s="33"/>
      <c r="L101" s="33">
        <f>SUM(L97:L100)</f>
        <v>7010000</v>
      </c>
      <c r="M101" s="38">
        <f>SUM(M97:M100)</f>
        <v>0</v>
      </c>
    </row>
    <row r="102" spans="1:13" ht="12.75" customHeight="1" x14ac:dyDescent="0.25">
      <c r="A102" s="12" t="s">
        <v>8</v>
      </c>
      <c r="B102" s="75" t="s">
        <v>118</v>
      </c>
      <c r="C102" s="33"/>
      <c r="D102" s="33"/>
      <c r="E102" s="34"/>
      <c r="F102" s="34"/>
      <c r="G102" s="34"/>
      <c r="H102" s="33"/>
      <c r="I102" s="33"/>
      <c r="J102" s="33"/>
      <c r="K102" s="33"/>
      <c r="L102" s="33"/>
      <c r="M102" s="38"/>
    </row>
    <row r="103" spans="1:13" x14ac:dyDescent="0.25">
      <c r="A103" s="12"/>
      <c r="B103" s="32" t="s">
        <v>41</v>
      </c>
      <c r="C103" s="33">
        <v>1000000</v>
      </c>
      <c r="D103" s="33">
        <v>1000000</v>
      </c>
      <c r="E103" s="34">
        <v>0</v>
      </c>
      <c r="F103" s="34">
        <v>0</v>
      </c>
      <c r="G103" s="34">
        <v>0</v>
      </c>
      <c r="H103" s="33">
        <f t="shared" ref="H103:H110" si="64">(($D103*(1+$E103)))</f>
        <v>1000000</v>
      </c>
      <c r="I103" s="33"/>
      <c r="J103" s="33">
        <f t="shared" ref="J103:J110" si="65">(($D103*(1+$F103)))</f>
        <v>1000000</v>
      </c>
      <c r="K103" s="33"/>
      <c r="L103" s="33">
        <f t="shared" ref="L103:L110" si="66">(($D103*(1+$G103)))</f>
        <v>1000000</v>
      </c>
      <c r="M103" s="33">
        <f t="shared" ref="M103:M110" si="67">(IF($M$6=$E$7,H103-D103,IF($M$6=$F$7,J103-D103,IF($M$6=$G$7,L103-D103))))</f>
        <v>0</v>
      </c>
    </row>
    <row r="104" spans="1:13" x14ac:dyDescent="0.25">
      <c r="A104" s="12"/>
      <c r="B104" s="32" t="s">
        <v>42</v>
      </c>
      <c r="C104" s="33">
        <v>434650</v>
      </c>
      <c r="D104" s="33">
        <v>434650</v>
      </c>
      <c r="E104" s="34">
        <v>0</v>
      </c>
      <c r="F104" s="34">
        <v>0</v>
      </c>
      <c r="G104" s="34">
        <v>0</v>
      </c>
      <c r="H104" s="33">
        <f t="shared" si="64"/>
        <v>434650</v>
      </c>
      <c r="I104" s="33"/>
      <c r="J104" s="33">
        <f t="shared" si="65"/>
        <v>434650</v>
      </c>
      <c r="K104" s="33"/>
      <c r="L104" s="33">
        <f t="shared" si="66"/>
        <v>434650</v>
      </c>
      <c r="M104" s="33">
        <f t="shared" si="67"/>
        <v>0</v>
      </c>
    </row>
    <row r="105" spans="1:13" x14ac:dyDescent="0.25">
      <c r="A105" s="12"/>
      <c r="B105" s="32" t="s">
        <v>43</v>
      </c>
      <c r="C105" s="33">
        <v>101650</v>
      </c>
      <c r="D105" s="33">
        <v>101650</v>
      </c>
      <c r="E105" s="34">
        <v>0</v>
      </c>
      <c r="F105" s="34">
        <v>0</v>
      </c>
      <c r="G105" s="34">
        <v>0</v>
      </c>
      <c r="H105" s="33">
        <f t="shared" si="64"/>
        <v>101650</v>
      </c>
      <c r="I105" s="33"/>
      <c r="J105" s="33">
        <f t="shared" si="65"/>
        <v>101650</v>
      </c>
      <c r="K105" s="33"/>
      <c r="L105" s="33">
        <f t="shared" si="66"/>
        <v>101650</v>
      </c>
      <c r="M105" s="33">
        <f t="shared" si="67"/>
        <v>0</v>
      </c>
    </row>
    <row r="106" spans="1:13" x14ac:dyDescent="0.25">
      <c r="A106" s="12"/>
      <c r="B106" s="32" t="s">
        <v>44</v>
      </c>
      <c r="C106" s="33">
        <v>675000</v>
      </c>
      <c r="D106" s="33">
        <v>675000</v>
      </c>
      <c r="E106" s="34">
        <v>0</v>
      </c>
      <c r="F106" s="34">
        <v>0</v>
      </c>
      <c r="G106" s="34">
        <v>0</v>
      </c>
      <c r="H106" s="33">
        <f t="shared" si="64"/>
        <v>675000</v>
      </c>
      <c r="I106" s="33"/>
      <c r="J106" s="33">
        <f t="shared" si="65"/>
        <v>675000</v>
      </c>
      <c r="K106" s="33"/>
      <c r="L106" s="33">
        <f t="shared" si="66"/>
        <v>675000</v>
      </c>
      <c r="M106" s="33">
        <f t="shared" si="67"/>
        <v>0</v>
      </c>
    </row>
    <row r="107" spans="1:13" x14ac:dyDescent="0.25">
      <c r="A107" s="12"/>
      <c r="B107" s="32" t="s">
        <v>119</v>
      </c>
      <c r="C107" s="33">
        <v>0</v>
      </c>
      <c r="D107" s="33">
        <v>0</v>
      </c>
      <c r="E107" s="34">
        <v>0</v>
      </c>
      <c r="F107" s="34">
        <v>0</v>
      </c>
      <c r="G107" s="34">
        <v>0</v>
      </c>
      <c r="H107" s="33">
        <f t="shared" si="64"/>
        <v>0</v>
      </c>
      <c r="I107" s="33"/>
      <c r="J107" s="33">
        <f t="shared" si="65"/>
        <v>0</v>
      </c>
      <c r="K107" s="33"/>
      <c r="L107" s="33">
        <f t="shared" si="66"/>
        <v>0</v>
      </c>
      <c r="M107" s="33">
        <f t="shared" si="67"/>
        <v>0</v>
      </c>
    </row>
    <row r="108" spans="1:13" x14ac:dyDescent="0.25">
      <c r="A108" s="12"/>
      <c r="B108" s="32" t="s">
        <v>45</v>
      </c>
      <c r="C108" s="33">
        <v>0</v>
      </c>
      <c r="D108" s="33">
        <v>0</v>
      </c>
      <c r="E108" s="34">
        <v>0</v>
      </c>
      <c r="F108" s="34">
        <v>0</v>
      </c>
      <c r="G108" s="34">
        <v>0</v>
      </c>
      <c r="H108" s="33">
        <f t="shared" si="64"/>
        <v>0</v>
      </c>
      <c r="I108" s="33"/>
      <c r="J108" s="33">
        <f t="shared" si="65"/>
        <v>0</v>
      </c>
      <c r="K108" s="33"/>
      <c r="L108" s="33">
        <f t="shared" si="66"/>
        <v>0</v>
      </c>
      <c r="M108" s="33">
        <f t="shared" si="67"/>
        <v>0</v>
      </c>
    </row>
    <row r="109" spans="1:13" x14ac:dyDescent="0.25">
      <c r="A109" s="12"/>
      <c r="B109" s="32" t="s">
        <v>46</v>
      </c>
      <c r="C109" s="33">
        <v>42000</v>
      </c>
      <c r="D109" s="33">
        <v>42000</v>
      </c>
      <c r="E109" s="34">
        <v>0</v>
      </c>
      <c r="F109" s="34">
        <v>0</v>
      </c>
      <c r="G109" s="34">
        <v>0</v>
      </c>
      <c r="H109" s="33">
        <f t="shared" si="64"/>
        <v>42000</v>
      </c>
      <c r="I109" s="33"/>
      <c r="J109" s="33">
        <f t="shared" si="65"/>
        <v>42000</v>
      </c>
      <c r="K109" s="33"/>
      <c r="L109" s="33">
        <f t="shared" si="66"/>
        <v>42000</v>
      </c>
      <c r="M109" s="33">
        <f t="shared" si="67"/>
        <v>0</v>
      </c>
    </row>
    <row r="110" spans="1:13" x14ac:dyDescent="0.25">
      <c r="A110" s="12"/>
      <c r="B110" s="32" t="s">
        <v>47</v>
      </c>
      <c r="C110" s="33">
        <v>0</v>
      </c>
      <c r="D110" s="33">
        <v>0</v>
      </c>
      <c r="E110" s="34">
        <v>0</v>
      </c>
      <c r="F110" s="34">
        <v>0</v>
      </c>
      <c r="G110" s="34">
        <v>0</v>
      </c>
      <c r="H110" s="33">
        <f t="shared" si="64"/>
        <v>0</v>
      </c>
      <c r="I110" s="33"/>
      <c r="J110" s="33">
        <f t="shared" si="65"/>
        <v>0</v>
      </c>
      <c r="K110" s="33"/>
      <c r="L110" s="33">
        <f t="shared" si="66"/>
        <v>0</v>
      </c>
      <c r="M110" s="33">
        <f t="shared" si="67"/>
        <v>0</v>
      </c>
    </row>
    <row r="111" spans="1:13" x14ac:dyDescent="0.25">
      <c r="A111" s="12"/>
      <c r="B111" s="37" t="s">
        <v>120</v>
      </c>
      <c r="C111" s="33">
        <f>SUM(C103:C110)</f>
        <v>2253300</v>
      </c>
      <c r="D111" s="33">
        <f>SUM(D103:D110)</f>
        <v>2253300</v>
      </c>
      <c r="E111" s="34" t="s">
        <v>8</v>
      </c>
      <c r="F111" s="34" t="s">
        <v>8</v>
      </c>
      <c r="G111" s="34" t="s">
        <v>8</v>
      </c>
      <c r="H111" s="33">
        <f>SUM(H103:H110)</f>
        <v>2253300</v>
      </c>
      <c r="I111" s="33"/>
      <c r="J111" s="33">
        <f>SUM(J103:J110)</f>
        <v>2253300</v>
      </c>
      <c r="K111" s="33"/>
      <c r="L111" s="33">
        <f>SUM(L103:L110)</f>
        <v>2253300</v>
      </c>
      <c r="M111" s="38">
        <f>SUM(M103:M110)</f>
        <v>0</v>
      </c>
    </row>
    <row r="112" spans="1:13" ht="30" customHeight="1" x14ac:dyDescent="0.25">
      <c r="A112" s="57">
        <v>51</v>
      </c>
      <c r="B112" s="37" t="s">
        <v>48</v>
      </c>
      <c r="C112" s="33">
        <f>SUM(C101+C111)</f>
        <v>9263300</v>
      </c>
      <c r="D112" s="33">
        <f>SUM(D101+D111)</f>
        <v>9263300</v>
      </c>
      <c r="E112" s="34"/>
      <c r="F112" s="34"/>
      <c r="G112" s="34"/>
      <c r="H112" s="33">
        <f>SUM(H101+H111)</f>
        <v>9263300</v>
      </c>
      <c r="I112" s="33"/>
      <c r="J112" s="33">
        <f>SUM(J101+J111)</f>
        <v>9263300</v>
      </c>
      <c r="K112" s="33"/>
      <c r="L112" s="33">
        <f>SUM(L101+L111)</f>
        <v>9263300</v>
      </c>
      <c r="M112" s="33">
        <f>SUM(M101+M111)</f>
        <v>0</v>
      </c>
    </row>
    <row r="113" spans="1:13" ht="24.95" customHeight="1" x14ac:dyDescent="0.25">
      <c r="A113" s="57">
        <v>52</v>
      </c>
      <c r="B113" s="74" t="s">
        <v>30</v>
      </c>
      <c r="C113" s="33"/>
      <c r="D113" s="33"/>
      <c r="E113" s="33"/>
      <c r="F113" s="33"/>
      <c r="G113" s="33"/>
      <c r="H113" s="33"/>
      <c r="I113" s="33"/>
      <c r="J113" s="33"/>
      <c r="K113" s="33"/>
      <c r="L113" s="33"/>
      <c r="M113" s="38"/>
    </row>
    <row r="114" spans="1:13" x14ac:dyDescent="0.25">
      <c r="A114" s="12"/>
      <c r="B114" s="75" t="s">
        <v>121</v>
      </c>
      <c r="C114" s="33"/>
      <c r="D114" s="33"/>
      <c r="E114" s="34"/>
      <c r="F114" s="34"/>
      <c r="G114" s="34"/>
      <c r="H114" s="33"/>
      <c r="I114" s="33"/>
      <c r="J114" s="33"/>
      <c r="K114" s="33"/>
      <c r="L114" s="33"/>
      <c r="M114" s="38"/>
    </row>
    <row r="115" spans="1:13" x14ac:dyDescent="0.25">
      <c r="A115" s="12"/>
      <c r="B115" s="32" t="s">
        <v>122</v>
      </c>
      <c r="C115" s="33">
        <v>12000</v>
      </c>
      <c r="D115" s="33">
        <v>12000</v>
      </c>
      <c r="E115" s="34">
        <v>0</v>
      </c>
      <c r="F115" s="34">
        <v>0</v>
      </c>
      <c r="G115" s="34">
        <v>0</v>
      </c>
      <c r="H115" s="33">
        <f t="shared" ref="H115:H122" si="68">(($D115*(1+$E115)))</f>
        <v>12000</v>
      </c>
      <c r="I115" s="33"/>
      <c r="J115" s="33">
        <f t="shared" ref="J115:J122" si="69">(($D115*(1+$F115)))</f>
        <v>12000</v>
      </c>
      <c r="K115" s="33"/>
      <c r="L115" s="33">
        <f t="shared" ref="L115:L122" si="70">(($D115*(1+$G115)))</f>
        <v>12000</v>
      </c>
      <c r="M115" s="33">
        <f t="shared" ref="M115:M122" si="71">(IF($M$6=$E$7,H115-D115,IF($M$6=$F$7,J115-D115,IF($M$6=$G$7,L115-D115))))</f>
        <v>0</v>
      </c>
    </row>
    <row r="116" spans="1:13" x14ac:dyDescent="0.25">
      <c r="A116" s="12"/>
      <c r="B116" s="32" t="s">
        <v>123</v>
      </c>
      <c r="C116" s="33">
        <v>325000</v>
      </c>
      <c r="D116" s="33">
        <v>325000</v>
      </c>
      <c r="E116" s="34">
        <v>0</v>
      </c>
      <c r="F116" s="34">
        <v>0</v>
      </c>
      <c r="G116" s="34">
        <v>0</v>
      </c>
      <c r="H116" s="33">
        <f t="shared" si="68"/>
        <v>325000</v>
      </c>
      <c r="I116" s="33"/>
      <c r="J116" s="33">
        <f t="shared" si="69"/>
        <v>325000</v>
      </c>
      <c r="K116" s="33"/>
      <c r="L116" s="33">
        <f t="shared" si="70"/>
        <v>325000</v>
      </c>
      <c r="M116" s="33">
        <f t="shared" si="71"/>
        <v>0</v>
      </c>
    </row>
    <row r="117" spans="1:13" x14ac:dyDescent="0.25">
      <c r="A117" s="12"/>
      <c r="B117" s="32" t="s">
        <v>124</v>
      </c>
      <c r="C117" s="33">
        <v>300000</v>
      </c>
      <c r="D117" s="33">
        <v>300000</v>
      </c>
      <c r="E117" s="34">
        <v>0</v>
      </c>
      <c r="F117" s="34">
        <v>0</v>
      </c>
      <c r="G117" s="34">
        <v>0</v>
      </c>
      <c r="H117" s="33">
        <f t="shared" si="68"/>
        <v>300000</v>
      </c>
      <c r="I117" s="33"/>
      <c r="J117" s="33">
        <f t="shared" si="69"/>
        <v>300000</v>
      </c>
      <c r="K117" s="33"/>
      <c r="L117" s="33">
        <f t="shared" si="70"/>
        <v>300000</v>
      </c>
      <c r="M117" s="33">
        <f t="shared" si="71"/>
        <v>0</v>
      </c>
    </row>
    <row r="118" spans="1:13" x14ac:dyDescent="0.25">
      <c r="A118" s="12"/>
      <c r="B118" s="32" t="s">
        <v>49</v>
      </c>
      <c r="C118" s="33">
        <v>85000</v>
      </c>
      <c r="D118" s="33">
        <v>85000</v>
      </c>
      <c r="E118" s="34">
        <v>0</v>
      </c>
      <c r="F118" s="34">
        <v>0</v>
      </c>
      <c r="G118" s="34">
        <v>0</v>
      </c>
      <c r="H118" s="33">
        <f t="shared" si="68"/>
        <v>85000</v>
      </c>
      <c r="I118" s="33"/>
      <c r="J118" s="33">
        <f t="shared" si="69"/>
        <v>85000</v>
      </c>
      <c r="K118" s="33"/>
      <c r="L118" s="33">
        <f t="shared" si="70"/>
        <v>85000</v>
      </c>
      <c r="M118" s="33">
        <f t="shared" si="71"/>
        <v>0</v>
      </c>
    </row>
    <row r="119" spans="1:13" x14ac:dyDescent="0.25">
      <c r="A119" s="12"/>
      <c r="B119" s="32" t="s">
        <v>50</v>
      </c>
      <c r="C119" s="33">
        <v>140000</v>
      </c>
      <c r="D119" s="33">
        <v>140000</v>
      </c>
      <c r="E119" s="34">
        <v>0</v>
      </c>
      <c r="F119" s="34">
        <v>0</v>
      </c>
      <c r="G119" s="34">
        <v>0</v>
      </c>
      <c r="H119" s="33">
        <f t="shared" si="68"/>
        <v>140000</v>
      </c>
      <c r="I119" s="33"/>
      <c r="J119" s="33">
        <f t="shared" si="69"/>
        <v>140000</v>
      </c>
      <c r="K119" s="33"/>
      <c r="L119" s="33">
        <f t="shared" si="70"/>
        <v>140000</v>
      </c>
      <c r="M119" s="33">
        <f t="shared" si="71"/>
        <v>0</v>
      </c>
    </row>
    <row r="120" spans="1:13" x14ac:dyDescent="0.25">
      <c r="A120" s="12"/>
      <c r="B120" s="32" t="s">
        <v>51</v>
      </c>
      <c r="C120" s="33">
        <v>70000</v>
      </c>
      <c r="D120" s="33">
        <v>70000</v>
      </c>
      <c r="E120" s="34">
        <v>0</v>
      </c>
      <c r="F120" s="34">
        <v>0</v>
      </c>
      <c r="G120" s="34">
        <v>0</v>
      </c>
      <c r="H120" s="33">
        <f t="shared" si="68"/>
        <v>70000</v>
      </c>
      <c r="I120" s="33"/>
      <c r="J120" s="33">
        <f t="shared" si="69"/>
        <v>70000</v>
      </c>
      <c r="K120" s="33"/>
      <c r="L120" s="33">
        <f t="shared" si="70"/>
        <v>70000</v>
      </c>
      <c r="M120" s="33">
        <f t="shared" si="71"/>
        <v>0</v>
      </c>
    </row>
    <row r="121" spans="1:13" x14ac:dyDescent="0.25">
      <c r="A121" s="12"/>
      <c r="B121" s="32" t="s">
        <v>52</v>
      </c>
      <c r="C121" s="33">
        <v>55000</v>
      </c>
      <c r="D121" s="33">
        <v>55000</v>
      </c>
      <c r="E121" s="34">
        <v>0</v>
      </c>
      <c r="F121" s="34">
        <v>0</v>
      </c>
      <c r="G121" s="34">
        <v>0</v>
      </c>
      <c r="H121" s="33">
        <f t="shared" si="68"/>
        <v>55000</v>
      </c>
      <c r="I121" s="33"/>
      <c r="J121" s="33">
        <f t="shared" si="69"/>
        <v>55000</v>
      </c>
      <c r="K121" s="33"/>
      <c r="L121" s="33">
        <f t="shared" si="70"/>
        <v>55000</v>
      </c>
      <c r="M121" s="33">
        <f t="shared" si="71"/>
        <v>0</v>
      </c>
    </row>
    <row r="122" spans="1:13" x14ac:dyDescent="0.25">
      <c r="A122" s="12"/>
      <c r="B122" s="32" t="s">
        <v>53</v>
      </c>
      <c r="C122" s="33">
        <v>5000</v>
      </c>
      <c r="D122" s="33">
        <v>5000</v>
      </c>
      <c r="E122" s="34">
        <v>0</v>
      </c>
      <c r="F122" s="34">
        <v>0</v>
      </c>
      <c r="G122" s="34">
        <v>0</v>
      </c>
      <c r="H122" s="33">
        <f t="shared" si="68"/>
        <v>5000</v>
      </c>
      <c r="I122" s="33"/>
      <c r="J122" s="33">
        <f t="shared" si="69"/>
        <v>5000</v>
      </c>
      <c r="K122" s="33"/>
      <c r="L122" s="33">
        <f t="shared" si="70"/>
        <v>5000</v>
      </c>
      <c r="M122" s="33">
        <f t="shared" si="71"/>
        <v>0</v>
      </c>
    </row>
    <row r="123" spans="1:13" x14ac:dyDescent="0.25">
      <c r="A123" s="12" t="s">
        <v>8</v>
      </c>
      <c r="B123" s="37" t="s">
        <v>125</v>
      </c>
      <c r="C123" s="33">
        <f>SUM(C115:C122)</f>
        <v>992000</v>
      </c>
      <c r="D123" s="33">
        <f>SUM(D115:D122)</f>
        <v>992000</v>
      </c>
      <c r="E123" s="34"/>
      <c r="F123" s="34"/>
      <c r="G123" s="34"/>
      <c r="H123" s="33">
        <f>SUM(H115:H122)</f>
        <v>992000</v>
      </c>
      <c r="I123" s="33"/>
      <c r="J123" s="33">
        <f>SUM(J115:J122)</f>
        <v>992000</v>
      </c>
      <c r="K123" s="33"/>
      <c r="L123" s="33">
        <f>SUM(L115:L122)</f>
        <v>992000</v>
      </c>
      <c r="M123" s="38">
        <f>SUM(M115:M122)</f>
        <v>0</v>
      </c>
    </row>
    <row r="124" spans="1:13" ht="12.75" customHeight="1" x14ac:dyDescent="0.25">
      <c r="A124" s="12"/>
      <c r="B124" s="75" t="s">
        <v>126</v>
      </c>
      <c r="C124" s="33" t="s">
        <v>31</v>
      </c>
      <c r="D124" s="33" t="s">
        <v>31</v>
      </c>
      <c r="E124" s="34"/>
      <c r="F124" s="34"/>
      <c r="G124" s="34"/>
      <c r="H124" s="33"/>
      <c r="I124" s="33"/>
      <c r="J124" s="33"/>
      <c r="K124" s="33"/>
      <c r="L124" s="33"/>
      <c r="M124" s="38"/>
    </row>
    <row r="125" spans="1:13" ht="12.75" customHeight="1" x14ac:dyDescent="0.25">
      <c r="A125" s="12"/>
      <c r="B125" s="32" t="s">
        <v>127</v>
      </c>
      <c r="C125" s="33">
        <v>35000</v>
      </c>
      <c r="D125" s="33">
        <v>35000</v>
      </c>
      <c r="E125" s="34">
        <v>0</v>
      </c>
      <c r="F125" s="34">
        <v>0</v>
      </c>
      <c r="G125" s="34">
        <v>0</v>
      </c>
      <c r="H125" s="33">
        <f t="shared" ref="H125:H130" si="72">(($D125*(1+$E125)))</f>
        <v>35000</v>
      </c>
      <c r="I125" s="33"/>
      <c r="J125" s="33">
        <f t="shared" ref="J125:J130" si="73">(($D125*(1+$F125)))</f>
        <v>35000</v>
      </c>
      <c r="K125" s="33"/>
      <c r="L125" s="33">
        <f t="shared" ref="L125:L130" si="74">(($D125*(1+$G125)))</f>
        <v>35000</v>
      </c>
      <c r="M125" s="33">
        <f t="shared" ref="M125:M130" si="75">(IF($M$6=$E$7,H125-D125,IF($M$6=$F$7,J125-D125,IF($M$6=$G$7,L125-D125))))</f>
        <v>0</v>
      </c>
    </row>
    <row r="126" spans="1:13" ht="12.75" customHeight="1" x14ac:dyDescent="0.25">
      <c r="A126" s="12"/>
      <c r="B126" s="32" t="s">
        <v>128</v>
      </c>
      <c r="C126" s="33">
        <v>18000</v>
      </c>
      <c r="D126" s="33">
        <v>18000</v>
      </c>
      <c r="E126" s="34">
        <v>0</v>
      </c>
      <c r="F126" s="34">
        <v>0</v>
      </c>
      <c r="G126" s="34">
        <v>0</v>
      </c>
      <c r="H126" s="33">
        <f t="shared" si="72"/>
        <v>18000</v>
      </c>
      <c r="I126" s="33"/>
      <c r="J126" s="33">
        <f t="shared" si="73"/>
        <v>18000</v>
      </c>
      <c r="K126" s="33"/>
      <c r="L126" s="33">
        <f t="shared" si="74"/>
        <v>18000</v>
      </c>
      <c r="M126" s="33">
        <f t="shared" si="75"/>
        <v>0</v>
      </c>
    </row>
    <row r="127" spans="1:13" x14ac:dyDescent="0.25">
      <c r="A127" s="12"/>
      <c r="B127" s="32" t="s">
        <v>129</v>
      </c>
      <c r="C127" s="33">
        <v>50000</v>
      </c>
      <c r="D127" s="33">
        <v>50000</v>
      </c>
      <c r="E127" s="34">
        <v>0</v>
      </c>
      <c r="F127" s="34">
        <v>0</v>
      </c>
      <c r="G127" s="34">
        <v>0</v>
      </c>
      <c r="H127" s="33">
        <f t="shared" si="72"/>
        <v>50000</v>
      </c>
      <c r="I127" s="33"/>
      <c r="J127" s="33">
        <f t="shared" si="73"/>
        <v>50000</v>
      </c>
      <c r="K127" s="33"/>
      <c r="L127" s="33">
        <f t="shared" si="74"/>
        <v>50000</v>
      </c>
      <c r="M127" s="33">
        <f t="shared" si="75"/>
        <v>0</v>
      </c>
    </row>
    <row r="128" spans="1:13" x14ac:dyDescent="0.25">
      <c r="A128" s="12"/>
      <c r="B128" s="32" t="s">
        <v>130</v>
      </c>
      <c r="C128" s="33">
        <v>150000</v>
      </c>
      <c r="D128" s="33">
        <v>150000</v>
      </c>
      <c r="E128" s="34">
        <v>0</v>
      </c>
      <c r="F128" s="34">
        <v>0</v>
      </c>
      <c r="G128" s="34">
        <v>0</v>
      </c>
      <c r="H128" s="33">
        <f t="shared" si="72"/>
        <v>150000</v>
      </c>
      <c r="I128" s="33"/>
      <c r="J128" s="33">
        <f t="shared" si="73"/>
        <v>150000</v>
      </c>
      <c r="K128" s="33"/>
      <c r="L128" s="33">
        <f t="shared" si="74"/>
        <v>150000</v>
      </c>
      <c r="M128" s="33">
        <f t="shared" si="75"/>
        <v>0</v>
      </c>
    </row>
    <row r="129" spans="1:13" x14ac:dyDescent="0.25">
      <c r="A129" s="12"/>
      <c r="B129" s="32" t="s">
        <v>142</v>
      </c>
      <c r="C129" s="33">
        <v>30000</v>
      </c>
      <c r="D129" s="33">
        <v>30000</v>
      </c>
      <c r="E129" s="34">
        <v>0</v>
      </c>
      <c r="F129" s="34">
        <v>0</v>
      </c>
      <c r="G129" s="34">
        <v>0</v>
      </c>
      <c r="H129" s="33">
        <f t="shared" si="72"/>
        <v>30000</v>
      </c>
      <c r="I129" s="33"/>
      <c r="J129" s="33">
        <f t="shared" si="73"/>
        <v>30000</v>
      </c>
      <c r="K129" s="33"/>
      <c r="L129" s="33">
        <f t="shared" si="74"/>
        <v>30000</v>
      </c>
      <c r="M129" s="33">
        <f t="shared" si="75"/>
        <v>0</v>
      </c>
    </row>
    <row r="130" spans="1:13" x14ac:dyDescent="0.25">
      <c r="A130" s="12"/>
      <c r="B130" s="32" t="s">
        <v>131</v>
      </c>
      <c r="C130" s="33">
        <v>10000</v>
      </c>
      <c r="D130" s="33">
        <v>10000</v>
      </c>
      <c r="E130" s="34">
        <v>0</v>
      </c>
      <c r="F130" s="34">
        <v>0</v>
      </c>
      <c r="G130" s="34">
        <v>0</v>
      </c>
      <c r="H130" s="33">
        <f t="shared" si="72"/>
        <v>10000</v>
      </c>
      <c r="I130" s="33"/>
      <c r="J130" s="33">
        <f t="shared" si="73"/>
        <v>10000</v>
      </c>
      <c r="K130" s="33"/>
      <c r="L130" s="33">
        <f t="shared" si="74"/>
        <v>10000</v>
      </c>
      <c r="M130" s="33">
        <f t="shared" si="75"/>
        <v>0</v>
      </c>
    </row>
    <row r="131" spans="1:13" x14ac:dyDescent="0.25">
      <c r="A131" s="12"/>
      <c r="B131" s="37" t="s">
        <v>132</v>
      </c>
      <c r="C131" s="33">
        <f>SUM(C125:C130)</f>
        <v>293000</v>
      </c>
      <c r="D131" s="33">
        <f>SUM(D125:D130)</f>
        <v>293000</v>
      </c>
      <c r="E131" s="34" t="s">
        <v>8</v>
      </c>
      <c r="F131" s="34"/>
      <c r="G131" s="34"/>
      <c r="H131" s="33">
        <f>SUM(H125:H130)</f>
        <v>293000</v>
      </c>
      <c r="I131" s="33"/>
      <c r="J131" s="33">
        <f>SUM(J125:J130)</f>
        <v>293000</v>
      </c>
      <c r="K131" s="33"/>
      <c r="L131" s="33">
        <f>SUM(L125:L130)</f>
        <v>293000</v>
      </c>
      <c r="M131" s="38">
        <f>SUM(M125:M130)</f>
        <v>0</v>
      </c>
    </row>
    <row r="132" spans="1:13" ht="12.75" customHeight="1" x14ac:dyDescent="0.25">
      <c r="A132" s="12"/>
      <c r="B132" s="75" t="s">
        <v>133</v>
      </c>
      <c r="C132" s="33"/>
      <c r="D132" s="33"/>
      <c r="E132" s="34"/>
      <c r="F132" s="34"/>
      <c r="G132" s="34"/>
      <c r="H132" s="33"/>
      <c r="I132" s="33"/>
      <c r="J132" s="33"/>
      <c r="K132" s="33"/>
      <c r="L132" s="33"/>
      <c r="M132" s="38"/>
    </row>
    <row r="133" spans="1:13" x14ac:dyDescent="0.25">
      <c r="A133" s="12"/>
      <c r="B133" s="32" t="s">
        <v>54</v>
      </c>
      <c r="C133" s="33">
        <v>15000</v>
      </c>
      <c r="D133" s="33">
        <v>15000</v>
      </c>
      <c r="E133" s="34">
        <v>0</v>
      </c>
      <c r="F133" s="34">
        <v>0</v>
      </c>
      <c r="G133" s="34">
        <v>0</v>
      </c>
      <c r="H133" s="33">
        <f t="shared" ref="H133:H143" si="76">(($D133*(1+$E133)))</f>
        <v>15000</v>
      </c>
      <c r="I133" s="33"/>
      <c r="J133" s="33">
        <f t="shared" ref="J133:J143" si="77">(($D133*(1+$F133)))</f>
        <v>15000</v>
      </c>
      <c r="K133" s="33"/>
      <c r="L133" s="33">
        <f t="shared" ref="L133:L143" si="78">(($D133*(1+$G133)))</f>
        <v>15000</v>
      </c>
      <c r="M133" s="33">
        <f t="shared" ref="M133:M143" si="79">(IF($M$6=$E$7,H133-D133,IF($M$6=$F$7,J133-D133,IF($M$6=$G$7,L133-D133))))</f>
        <v>0</v>
      </c>
    </row>
    <row r="134" spans="1:13" x14ac:dyDescent="0.25">
      <c r="A134" s="12"/>
      <c r="B134" s="32" t="s">
        <v>55</v>
      </c>
      <c r="C134" s="33">
        <v>25000</v>
      </c>
      <c r="D134" s="33">
        <v>25000</v>
      </c>
      <c r="E134" s="34">
        <v>0</v>
      </c>
      <c r="F134" s="34">
        <v>0</v>
      </c>
      <c r="G134" s="34">
        <v>0</v>
      </c>
      <c r="H134" s="33">
        <f t="shared" si="76"/>
        <v>25000</v>
      </c>
      <c r="I134" s="33"/>
      <c r="J134" s="33">
        <f t="shared" si="77"/>
        <v>25000</v>
      </c>
      <c r="K134" s="33"/>
      <c r="L134" s="33">
        <f t="shared" si="78"/>
        <v>25000</v>
      </c>
      <c r="M134" s="33">
        <f t="shared" si="79"/>
        <v>0</v>
      </c>
    </row>
    <row r="135" spans="1:13" x14ac:dyDescent="0.25">
      <c r="A135" s="12"/>
      <c r="B135" s="32" t="s">
        <v>134</v>
      </c>
      <c r="C135" s="33">
        <v>125000</v>
      </c>
      <c r="D135" s="33">
        <v>125000</v>
      </c>
      <c r="E135" s="34">
        <v>0</v>
      </c>
      <c r="F135" s="34">
        <v>0</v>
      </c>
      <c r="G135" s="34">
        <v>0</v>
      </c>
      <c r="H135" s="33">
        <f t="shared" si="76"/>
        <v>125000</v>
      </c>
      <c r="I135" s="33"/>
      <c r="J135" s="33">
        <f t="shared" si="77"/>
        <v>125000</v>
      </c>
      <c r="K135" s="33"/>
      <c r="L135" s="33">
        <f t="shared" si="78"/>
        <v>125000</v>
      </c>
      <c r="M135" s="33">
        <f t="shared" si="79"/>
        <v>0</v>
      </c>
    </row>
    <row r="136" spans="1:13" x14ac:dyDescent="0.25">
      <c r="A136" s="12"/>
      <c r="B136" s="32" t="s">
        <v>56</v>
      </c>
      <c r="C136" s="33">
        <v>25000</v>
      </c>
      <c r="D136" s="33">
        <v>25000</v>
      </c>
      <c r="E136" s="34">
        <v>0</v>
      </c>
      <c r="F136" s="34">
        <v>0</v>
      </c>
      <c r="G136" s="34">
        <v>0</v>
      </c>
      <c r="H136" s="33">
        <f t="shared" si="76"/>
        <v>25000</v>
      </c>
      <c r="I136" s="33"/>
      <c r="J136" s="33">
        <f t="shared" si="77"/>
        <v>25000</v>
      </c>
      <c r="K136" s="33"/>
      <c r="L136" s="33">
        <f t="shared" si="78"/>
        <v>25000</v>
      </c>
      <c r="M136" s="33">
        <f t="shared" si="79"/>
        <v>0</v>
      </c>
    </row>
    <row r="137" spans="1:13" x14ac:dyDescent="0.25">
      <c r="A137" s="12"/>
      <c r="B137" s="32" t="s">
        <v>57</v>
      </c>
      <c r="C137" s="33">
        <v>15000</v>
      </c>
      <c r="D137" s="33">
        <v>15000</v>
      </c>
      <c r="E137" s="34">
        <v>0</v>
      </c>
      <c r="F137" s="34">
        <v>0</v>
      </c>
      <c r="G137" s="34">
        <v>0</v>
      </c>
      <c r="H137" s="33">
        <f t="shared" si="76"/>
        <v>15000</v>
      </c>
      <c r="I137" s="33"/>
      <c r="J137" s="33">
        <f t="shared" si="77"/>
        <v>15000</v>
      </c>
      <c r="K137" s="33"/>
      <c r="L137" s="33">
        <f t="shared" si="78"/>
        <v>15000</v>
      </c>
      <c r="M137" s="33">
        <f t="shared" si="79"/>
        <v>0</v>
      </c>
    </row>
    <row r="138" spans="1:13" x14ac:dyDescent="0.25">
      <c r="A138" s="12"/>
      <c r="B138" s="32" t="s">
        <v>58</v>
      </c>
      <c r="C138" s="33">
        <v>40000</v>
      </c>
      <c r="D138" s="33">
        <v>40000</v>
      </c>
      <c r="E138" s="34">
        <v>0</v>
      </c>
      <c r="F138" s="34">
        <v>0</v>
      </c>
      <c r="G138" s="34">
        <v>0</v>
      </c>
      <c r="H138" s="33">
        <f t="shared" si="76"/>
        <v>40000</v>
      </c>
      <c r="I138" s="33"/>
      <c r="J138" s="33">
        <f t="shared" si="77"/>
        <v>40000</v>
      </c>
      <c r="K138" s="33"/>
      <c r="L138" s="33">
        <f t="shared" si="78"/>
        <v>40000</v>
      </c>
      <c r="M138" s="33">
        <f t="shared" si="79"/>
        <v>0</v>
      </c>
    </row>
    <row r="139" spans="1:13" x14ac:dyDescent="0.25">
      <c r="A139" s="12"/>
      <c r="B139" s="32" t="s">
        <v>59</v>
      </c>
      <c r="C139" s="33">
        <v>48000</v>
      </c>
      <c r="D139" s="33">
        <v>48000</v>
      </c>
      <c r="E139" s="34">
        <v>0</v>
      </c>
      <c r="F139" s="34">
        <v>0</v>
      </c>
      <c r="G139" s="34">
        <v>0</v>
      </c>
      <c r="H139" s="33">
        <f t="shared" si="76"/>
        <v>48000</v>
      </c>
      <c r="I139" s="33"/>
      <c r="J139" s="33">
        <f t="shared" si="77"/>
        <v>48000</v>
      </c>
      <c r="K139" s="33"/>
      <c r="L139" s="33">
        <f t="shared" si="78"/>
        <v>48000</v>
      </c>
      <c r="M139" s="33">
        <f t="shared" si="79"/>
        <v>0</v>
      </c>
    </row>
    <row r="140" spans="1:13" x14ac:dyDescent="0.25">
      <c r="A140" s="12"/>
      <c r="B140" s="32" t="s">
        <v>60</v>
      </c>
      <c r="C140" s="33">
        <v>25000</v>
      </c>
      <c r="D140" s="33">
        <v>25000</v>
      </c>
      <c r="E140" s="34">
        <v>0</v>
      </c>
      <c r="F140" s="34">
        <v>0</v>
      </c>
      <c r="G140" s="34">
        <v>0</v>
      </c>
      <c r="H140" s="33">
        <f t="shared" si="76"/>
        <v>25000</v>
      </c>
      <c r="I140" s="33"/>
      <c r="J140" s="33">
        <f t="shared" si="77"/>
        <v>25000</v>
      </c>
      <c r="K140" s="33"/>
      <c r="L140" s="33">
        <f t="shared" si="78"/>
        <v>25000</v>
      </c>
      <c r="M140" s="33">
        <f t="shared" si="79"/>
        <v>0</v>
      </c>
    </row>
    <row r="141" spans="1:13" x14ac:dyDescent="0.25">
      <c r="A141" s="12"/>
      <c r="B141" s="32" t="s">
        <v>135</v>
      </c>
      <c r="C141" s="33">
        <v>8000</v>
      </c>
      <c r="D141" s="33">
        <v>8000</v>
      </c>
      <c r="E141" s="34">
        <v>0</v>
      </c>
      <c r="F141" s="34">
        <v>0</v>
      </c>
      <c r="G141" s="34">
        <v>0</v>
      </c>
      <c r="H141" s="33">
        <f t="shared" si="76"/>
        <v>8000</v>
      </c>
      <c r="I141" s="33"/>
      <c r="J141" s="33">
        <f t="shared" si="77"/>
        <v>8000</v>
      </c>
      <c r="K141" s="33"/>
      <c r="L141" s="33">
        <f t="shared" si="78"/>
        <v>8000</v>
      </c>
      <c r="M141" s="33">
        <f t="shared" si="79"/>
        <v>0</v>
      </c>
    </row>
    <row r="142" spans="1:13" x14ac:dyDescent="0.25">
      <c r="A142" s="12"/>
      <c r="B142" s="32" t="s">
        <v>136</v>
      </c>
      <c r="C142" s="33">
        <v>125000</v>
      </c>
      <c r="D142" s="33">
        <v>125000</v>
      </c>
      <c r="E142" s="34">
        <v>0</v>
      </c>
      <c r="F142" s="34">
        <v>0</v>
      </c>
      <c r="G142" s="34">
        <v>0</v>
      </c>
      <c r="H142" s="33">
        <f t="shared" si="76"/>
        <v>125000</v>
      </c>
      <c r="I142" s="33"/>
      <c r="J142" s="33">
        <f t="shared" si="77"/>
        <v>125000</v>
      </c>
      <c r="K142" s="33"/>
      <c r="L142" s="33">
        <f t="shared" si="78"/>
        <v>125000</v>
      </c>
      <c r="M142" s="33">
        <f t="shared" si="79"/>
        <v>0</v>
      </c>
    </row>
    <row r="143" spans="1:13" x14ac:dyDescent="0.25">
      <c r="A143" s="12"/>
      <c r="B143" s="32" t="s">
        <v>137</v>
      </c>
      <c r="C143" s="33">
        <v>0</v>
      </c>
      <c r="D143" s="33">
        <v>0</v>
      </c>
      <c r="E143" s="34">
        <v>0</v>
      </c>
      <c r="F143" s="34">
        <v>0</v>
      </c>
      <c r="G143" s="34">
        <v>0</v>
      </c>
      <c r="H143" s="33">
        <f t="shared" si="76"/>
        <v>0</v>
      </c>
      <c r="I143" s="33"/>
      <c r="J143" s="33">
        <f t="shared" si="77"/>
        <v>0</v>
      </c>
      <c r="K143" s="33"/>
      <c r="L143" s="33">
        <f t="shared" si="78"/>
        <v>0</v>
      </c>
      <c r="M143" s="33">
        <f t="shared" si="79"/>
        <v>0</v>
      </c>
    </row>
    <row r="144" spans="1:13" x14ac:dyDescent="0.25">
      <c r="A144" s="12"/>
      <c r="B144" s="37" t="s">
        <v>138</v>
      </c>
      <c r="C144" s="33">
        <f>SUM(C133:C143)</f>
        <v>451000</v>
      </c>
      <c r="D144" s="33">
        <f>SUM(D133:D143)</f>
        <v>451000</v>
      </c>
      <c r="E144" s="34" t="s">
        <v>8</v>
      </c>
      <c r="F144" s="34"/>
      <c r="G144" s="34"/>
      <c r="H144" s="33">
        <f>SUM(H133:H143)</f>
        <v>451000</v>
      </c>
      <c r="I144" s="33"/>
      <c r="J144" s="33">
        <f>SUM(J133:J143)</f>
        <v>451000</v>
      </c>
      <c r="K144" s="33"/>
      <c r="L144" s="33">
        <f>SUM(L133:L143)</f>
        <v>451000</v>
      </c>
      <c r="M144" s="38">
        <f>SUM(M133:M143)</f>
        <v>0</v>
      </c>
    </row>
    <row r="145" spans="1:13" ht="30" customHeight="1" x14ac:dyDescent="0.25">
      <c r="A145" s="57">
        <v>52</v>
      </c>
      <c r="B145" s="37" t="s">
        <v>61</v>
      </c>
      <c r="C145" s="33">
        <f>SUM(C123+C131+C144)</f>
        <v>1736000</v>
      </c>
      <c r="D145" s="33">
        <f>SUM(D123+D131+D144)</f>
        <v>1736000</v>
      </c>
      <c r="E145" s="34" t="s">
        <v>8</v>
      </c>
      <c r="F145" s="34"/>
      <c r="G145" s="34"/>
      <c r="H145" s="33">
        <f t="shared" ref="H145:M145" si="80">SUM(H123+H131+H144)</f>
        <v>1736000</v>
      </c>
      <c r="I145" s="33" t="s">
        <v>8</v>
      </c>
      <c r="J145" s="33">
        <f t="shared" si="80"/>
        <v>1736000</v>
      </c>
      <c r="K145" s="33" t="s">
        <v>8</v>
      </c>
      <c r="L145" s="33">
        <f t="shared" si="80"/>
        <v>1736000</v>
      </c>
      <c r="M145" s="33">
        <f t="shared" si="80"/>
        <v>0</v>
      </c>
    </row>
    <row r="146" spans="1:13" ht="24.95" customHeight="1" x14ac:dyDescent="0.25">
      <c r="A146" s="57">
        <v>53</v>
      </c>
      <c r="B146" s="74" t="s">
        <v>143</v>
      </c>
      <c r="C146" s="33"/>
      <c r="D146" s="33"/>
      <c r="E146" s="33"/>
      <c r="F146" s="33"/>
      <c r="G146" s="33"/>
      <c r="H146" s="33"/>
      <c r="I146" s="33"/>
      <c r="J146" s="33"/>
      <c r="K146" s="33"/>
      <c r="L146" s="33"/>
      <c r="M146" s="38"/>
    </row>
    <row r="147" spans="1:13" x14ac:dyDescent="0.25">
      <c r="A147" s="12"/>
      <c r="B147" s="32" t="s">
        <v>150</v>
      </c>
      <c r="C147" s="33">
        <v>350000</v>
      </c>
      <c r="D147" s="33">
        <v>350000</v>
      </c>
      <c r="E147" s="34">
        <v>0</v>
      </c>
      <c r="F147" s="34">
        <v>0</v>
      </c>
      <c r="G147" s="34">
        <v>0</v>
      </c>
      <c r="H147" s="33">
        <f t="shared" ref="H147:H159" si="81">(($D147*(1+$E147)))</f>
        <v>350000</v>
      </c>
      <c r="I147" s="33"/>
      <c r="J147" s="33">
        <f t="shared" ref="J147:J159" si="82">(($D147*(1+$F147)))</f>
        <v>350000</v>
      </c>
      <c r="K147" s="33"/>
      <c r="L147" s="33">
        <f t="shared" ref="L147:L159" si="83">(($D147*(1+$G147)))</f>
        <v>350000</v>
      </c>
      <c r="M147" s="33">
        <f t="shared" ref="M147:M159" si="84">(IF($M$6=$E$7,H147-D147,IF($M$6=$F$7,J147-D147,IF($M$6=$G$7,L147-D147))))</f>
        <v>0</v>
      </c>
    </row>
    <row r="148" spans="1:13" x14ac:dyDescent="0.25">
      <c r="A148" s="12"/>
      <c r="B148" s="32" t="s">
        <v>62</v>
      </c>
      <c r="C148" s="33">
        <v>50000</v>
      </c>
      <c r="D148" s="33">
        <v>50000</v>
      </c>
      <c r="E148" s="34">
        <v>0</v>
      </c>
      <c r="F148" s="34">
        <v>0</v>
      </c>
      <c r="G148" s="34">
        <v>0</v>
      </c>
      <c r="H148" s="33">
        <f t="shared" si="81"/>
        <v>50000</v>
      </c>
      <c r="I148" s="33"/>
      <c r="J148" s="33">
        <f t="shared" si="82"/>
        <v>50000</v>
      </c>
      <c r="K148" s="33"/>
      <c r="L148" s="33">
        <f t="shared" si="83"/>
        <v>50000</v>
      </c>
      <c r="M148" s="33">
        <f t="shared" si="84"/>
        <v>0</v>
      </c>
    </row>
    <row r="149" spans="1:13" x14ac:dyDescent="0.25">
      <c r="A149" s="12"/>
      <c r="B149" s="32" t="s">
        <v>144</v>
      </c>
      <c r="C149" s="33">
        <v>150000</v>
      </c>
      <c r="D149" s="33">
        <v>150000</v>
      </c>
      <c r="E149" s="34">
        <v>0</v>
      </c>
      <c r="F149" s="34">
        <v>0</v>
      </c>
      <c r="G149" s="34">
        <v>0</v>
      </c>
      <c r="H149" s="33">
        <f t="shared" si="81"/>
        <v>150000</v>
      </c>
      <c r="I149" s="33"/>
      <c r="J149" s="33">
        <f t="shared" si="82"/>
        <v>150000</v>
      </c>
      <c r="K149" s="33"/>
      <c r="L149" s="33">
        <f t="shared" si="83"/>
        <v>150000</v>
      </c>
      <c r="M149" s="33">
        <f t="shared" si="84"/>
        <v>0</v>
      </c>
    </row>
    <row r="150" spans="1:13" x14ac:dyDescent="0.25">
      <c r="A150" s="12"/>
      <c r="B150" s="32" t="s">
        <v>63</v>
      </c>
      <c r="C150" s="33">
        <v>100000</v>
      </c>
      <c r="D150" s="33">
        <v>100000</v>
      </c>
      <c r="E150" s="34">
        <v>0</v>
      </c>
      <c r="F150" s="34">
        <v>0</v>
      </c>
      <c r="G150" s="34">
        <v>0</v>
      </c>
      <c r="H150" s="33">
        <f t="shared" si="81"/>
        <v>100000</v>
      </c>
      <c r="I150" s="33"/>
      <c r="J150" s="33">
        <f t="shared" si="82"/>
        <v>100000</v>
      </c>
      <c r="K150" s="33"/>
      <c r="L150" s="33">
        <f t="shared" si="83"/>
        <v>100000</v>
      </c>
      <c r="M150" s="33">
        <f t="shared" si="84"/>
        <v>0</v>
      </c>
    </row>
    <row r="151" spans="1:13" x14ac:dyDescent="0.25">
      <c r="A151" s="12"/>
      <c r="B151" s="32" t="s">
        <v>64</v>
      </c>
      <c r="C151" s="33">
        <v>200000</v>
      </c>
      <c r="D151" s="33">
        <v>200000</v>
      </c>
      <c r="E151" s="34">
        <v>0</v>
      </c>
      <c r="F151" s="34">
        <v>0</v>
      </c>
      <c r="G151" s="34">
        <v>0</v>
      </c>
      <c r="H151" s="33">
        <f t="shared" si="81"/>
        <v>200000</v>
      </c>
      <c r="I151" s="33"/>
      <c r="J151" s="33">
        <f t="shared" si="82"/>
        <v>200000</v>
      </c>
      <c r="K151" s="33"/>
      <c r="L151" s="33">
        <f t="shared" si="83"/>
        <v>200000</v>
      </c>
      <c r="M151" s="33">
        <f t="shared" si="84"/>
        <v>0</v>
      </c>
    </row>
    <row r="152" spans="1:13" x14ac:dyDescent="0.25">
      <c r="A152" s="12"/>
      <c r="B152" s="32" t="s">
        <v>65</v>
      </c>
      <c r="C152" s="33">
        <v>85000</v>
      </c>
      <c r="D152" s="33">
        <v>85000</v>
      </c>
      <c r="E152" s="34">
        <v>0</v>
      </c>
      <c r="F152" s="34">
        <v>0</v>
      </c>
      <c r="G152" s="34">
        <v>0</v>
      </c>
      <c r="H152" s="33">
        <f t="shared" si="81"/>
        <v>85000</v>
      </c>
      <c r="I152" s="33"/>
      <c r="J152" s="33">
        <f t="shared" si="82"/>
        <v>85000</v>
      </c>
      <c r="K152" s="33"/>
      <c r="L152" s="33">
        <f t="shared" si="83"/>
        <v>85000</v>
      </c>
      <c r="M152" s="33">
        <f t="shared" si="84"/>
        <v>0</v>
      </c>
    </row>
    <row r="153" spans="1:13" x14ac:dyDescent="0.25">
      <c r="A153" s="12"/>
      <c r="B153" s="32" t="s">
        <v>145</v>
      </c>
      <c r="C153" s="33">
        <v>12000</v>
      </c>
      <c r="D153" s="33">
        <v>12000</v>
      </c>
      <c r="E153" s="34">
        <v>0</v>
      </c>
      <c r="F153" s="34">
        <v>0</v>
      </c>
      <c r="G153" s="34">
        <v>0</v>
      </c>
      <c r="H153" s="33">
        <f t="shared" si="81"/>
        <v>12000</v>
      </c>
      <c r="I153" s="33"/>
      <c r="J153" s="33">
        <f t="shared" si="82"/>
        <v>12000</v>
      </c>
      <c r="K153" s="33"/>
      <c r="L153" s="33">
        <f t="shared" si="83"/>
        <v>12000</v>
      </c>
      <c r="M153" s="33">
        <f t="shared" si="84"/>
        <v>0</v>
      </c>
    </row>
    <row r="154" spans="1:13" x14ac:dyDescent="0.25">
      <c r="A154" s="12"/>
      <c r="B154" s="32" t="s">
        <v>146</v>
      </c>
      <c r="C154" s="33">
        <v>15000</v>
      </c>
      <c r="D154" s="33">
        <v>15000</v>
      </c>
      <c r="E154" s="34">
        <v>0</v>
      </c>
      <c r="F154" s="34">
        <v>0</v>
      </c>
      <c r="G154" s="34">
        <v>0</v>
      </c>
      <c r="H154" s="33">
        <f t="shared" si="81"/>
        <v>15000</v>
      </c>
      <c r="I154" s="33"/>
      <c r="J154" s="33">
        <f t="shared" si="82"/>
        <v>15000</v>
      </c>
      <c r="K154" s="33"/>
      <c r="L154" s="33">
        <f t="shared" si="83"/>
        <v>15000</v>
      </c>
      <c r="M154" s="33">
        <f t="shared" si="84"/>
        <v>0</v>
      </c>
    </row>
    <row r="155" spans="1:13" x14ac:dyDescent="0.25">
      <c r="A155" s="12"/>
      <c r="B155" s="32" t="s">
        <v>147</v>
      </c>
      <c r="C155" s="33"/>
      <c r="D155" s="33"/>
      <c r="E155" s="34">
        <v>0</v>
      </c>
      <c r="F155" s="34">
        <v>0</v>
      </c>
      <c r="G155" s="34">
        <v>0</v>
      </c>
      <c r="H155" s="33">
        <f t="shared" si="81"/>
        <v>0</v>
      </c>
      <c r="I155" s="33"/>
      <c r="J155" s="33">
        <f t="shared" si="82"/>
        <v>0</v>
      </c>
      <c r="K155" s="33"/>
      <c r="L155" s="33">
        <f t="shared" si="83"/>
        <v>0</v>
      </c>
      <c r="M155" s="33">
        <f t="shared" si="84"/>
        <v>0</v>
      </c>
    </row>
    <row r="156" spans="1:13" x14ac:dyDescent="0.25">
      <c r="A156" s="12"/>
      <c r="B156" s="32" t="s">
        <v>66</v>
      </c>
      <c r="C156" s="33">
        <v>23500</v>
      </c>
      <c r="D156" s="33">
        <v>23500</v>
      </c>
      <c r="E156" s="34">
        <v>0</v>
      </c>
      <c r="F156" s="34">
        <v>0</v>
      </c>
      <c r="G156" s="34">
        <v>0</v>
      </c>
      <c r="H156" s="33">
        <f t="shared" si="81"/>
        <v>23500</v>
      </c>
      <c r="I156" s="33"/>
      <c r="J156" s="33">
        <f t="shared" si="82"/>
        <v>23500</v>
      </c>
      <c r="K156" s="33"/>
      <c r="L156" s="33">
        <f t="shared" si="83"/>
        <v>23500</v>
      </c>
      <c r="M156" s="33">
        <f t="shared" si="84"/>
        <v>0</v>
      </c>
    </row>
    <row r="157" spans="1:13" x14ac:dyDescent="0.25">
      <c r="A157" s="12"/>
      <c r="B157" s="32" t="s">
        <v>149</v>
      </c>
      <c r="C157" s="33">
        <v>4000</v>
      </c>
      <c r="D157" s="33">
        <v>4000</v>
      </c>
      <c r="E157" s="34">
        <v>0</v>
      </c>
      <c r="F157" s="34">
        <v>0</v>
      </c>
      <c r="G157" s="34">
        <v>0</v>
      </c>
      <c r="H157" s="33">
        <f t="shared" si="81"/>
        <v>4000</v>
      </c>
      <c r="I157" s="33"/>
      <c r="J157" s="33">
        <f t="shared" si="82"/>
        <v>4000</v>
      </c>
      <c r="K157" s="33"/>
      <c r="L157" s="33">
        <f t="shared" si="83"/>
        <v>4000</v>
      </c>
      <c r="M157" s="33">
        <f t="shared" si="84"/>
        <v>0</v>
      </c>
    </row>
    <row r="158" spans="1:13" x14ac:dyDescent="0.25">
      <c r="A158" s="12"/>
      <c r="B158" s="32" t="s">
        <v>148</v>
      </c>
      <c r="C158" s="33">
        <v>15000</v>
      </c>
      <c r="D158" s="33">
        <v>15000</v>
      </c>
      <c r="E158" s="34">
        <v>0</v>
      </c>
      <c r="F158" s="34">
        <v>0</v>
      </c>
      <c r="G158" s="34">
        <v>0</v>
      </c>
      <c r="H158" s="33">
        <f t="shared" si="81"/>
        <v>15000</v>
      </c>
      <c r="I158" s="33"/>
      <c r="J158" s="33">
        <f t="shared" si="82"/>
        <v>15000</v>
      </c>
      <c r="K158" s="33"/>
      <c r="L158" s="33">
        <f t="shared" si="83"/>
        <v>15000</v>
      </c>
      <c r="M158" s="33">
        <f t="shared" si="84"/>
        <v>0</v>
      </c>
    </row>
    <row r="159" spans="1:13" x14ac:dyDescent="0.25">
      <c r="A159" s="12"/>
      <c r="B159" s="32" t="s">
        <v>67</v>
      </c>
      <c r="C159" s="33">
        <v>20000</v>
      </c>
      <c r="D159" s="33">
        <v>20000</v>
      </c>
      <c r="E159" s="34">
        <v>0</v>
      </c>
      <c r="F159" s="34">
        <v>0</v>
      </c>
      <c r="G159" s="34">
        <v>0</v>
      </c>
      <c r="H159" s="33">
        <f t="shared" si="81"/>
        <v>20000</v>
      </c>
      <c r="I159" s="33"/>
      <c r="J159" s="33">
        <f t="shared" si="82"/>
        <v>20000</v>
      </c>
      <c r="K159" s="33"/>
      <c r="L159" s="33">
        <f t="shared" si="83"/>
        <v>20000</v>
      </c>
      <c r="M159" s="33">
        <f t="shared" si="84"/>
        <v>0</v>
      </c>
    </row>
    <row r="160" spans="1:13" ht="30" customHeight="1" x14ac:dyDescent="0.25">
      <c r="A160" s="57">
        <v>53</v>
      </c>
      <c r="B160" s="37" t="s">
        <v>139</v>
      </c>
      <c r="C160" s="33">
        <f>SUM(C147:C159)</f>
        <v>1024500</v>
      </c>
      <c r="D160" s="33">
        <f>SUM(D147:D159)</f>
        <v>1024500</v>
      </c>
      <c r="E160" s="34"/>
      <c r="F160" s="34"/>
      <c r="G160" s="34"/>
      <c r="H160" s="33">
        <f>SUM(H147:H159)</f>
        <v>1024500</v>
      </c>
      <c r="I160" s="33"/>
      <c r="J160" s="33">
        <f>SUM(J147:J159)</f>
        <v>1024500</v>
      </c>
      <c r="K160" s="33"/>
      <c r="L160" s="33">
        <f>SUM(L147:L159)</f>
        <v>1024500</v>
      </c>
      <c r="M160" s="38">
        <f>SUM(M147:M159)</f>
        <v>0</v>
      </c>
    </row>
    <row r="161" spans="1:13" ht="24.95" customHeight="1" x14ac:dyDescent="0.25">
      <c r="A161" s="57">
        <v>54</v>
      </c>
      <c r="B161" s="74" t="s">
        <v>151</v>
      </c>
      <c r="C161" s="33"/>
      <c r="D161" s="33"/>
      <c r="E161" s="33"/>
      <c r="F161" s="33"/>
      <c r="G161" s="33"/>
      <c r="H161" s="33"/>
      <c r="I161" s="33"/>
      <c r="J161" s="33"/>
      <c r="K161" s="33"/>
      <c r="L161" s="33"/>
      <c r="M161" s="38"/>
    </row>
    <row r="162" spans="1:13" x14ac:dyDescent="0.25">
      <c r="A162" s="12"/>
      <c r="B162" s="75" t="s">
        <v>152</v>
      </c>
      <c r="C162" s="33"/>
      <c r="D162" s="33"/>
      <c r="E162" s="34"/>
      <c r="F162" s="34"/>
      <c r="G162" s="34"/>
      <c r="H162" s="33"/>
      <c r="I162" s="33"/>
      <c r="J162" s="33"/>
      <c r="K162" s="33"/>
      <c r="L162" s="33"/>
      <c r="M162" s="38"/>
    </row>
    <row r="163" spans="1:13" x14ac:dyDescent="0.25">
      <c r="A163" s="12"/>
      <c r="B163" s="32" t="s">
        <v>154</v>
      </c>
      <c r="C163" s="33">
        <v>0</v>
      </c>
      <c r="D163" s="33">
        <v>0</v>
      </c>
      <c r="E163" s="34">
        <v>0</v>
      </c>
      <c r="F163" s="34">
        <v>0</v>
      </c>
      <c r="G163" s="34">
        <v>0</v>
      </c>
      <c r="H163" s="33">
        <f t="shared" ref="H163:H172" si="85">(($D163*(1+$E163)))</f>
        <v>0</v>
      </c>
      <c r="I163" s="33"/>
      <c r="J163" s="33">
        <f t="shared" ref="J163:J172" si="86">(($D163*(1+$F163)))</f>
        <v>0</v>
      </c>
      <c r="K163" s="33"/>
      <c r="L163" s="33">
        <f t="shared" ref="L163:L172" si="87">(($D163*(1+$G163)))</f>
        <v>0</v>
      </c>
      <c r="M163" s="33">
        <f t="shared" ref="M163:M172" si="88">(IF($M$6=$E$7,H163-D163,IF($M$6=$F$7,J163-D163,IF($M$6=$G$7,L163-D163))))</f>
        <v>0</v>
      </c>
    </row>
    <row r="164" spans="1:13" x14ac:dyDescent="0.25">
      <c r="A164" s="12"/>
      <c r="B164" s="32" t="s">
        <v>153</v>
      </c>
      <c r="C164" s="33">
        <v>0</v>
      </c>
      <c r="D164" s="33">
        <v>0</v>
      </c>
      <c r="E164" s="34">
        <v>0</v>
      </c>
      <c r="F164" s="34">
        <v>0</v>
      </c>
      <c r="G164" s="34">
        <v>0</v>
      </c>
      <c r="H164" s="33">
        <f t="shared" si="85"/>
        <v>0</v>
      </c>
      <c r="I164" s="33"/>
      <c r="J164" s="33">
        <f t="shared" si="86"/>
        <v>0</v>
      </c>
      <c r="K164" s="33"/>
      <c r="L164" s="33">
        <f t="shared" si="87"/>
        <v>0</v>
      </c>
      <c r="M164" s="33">
        <f t="shared" si="88"/>
        <v>0</v>
      </c>
    </row>
    <row r="165" spans="1:13" x14ac:dyDescent="0.25">
      <c r="A165" s="12"/>
      <c r="B165" s="32" t="s">
        <v>155</v>
      </c>
      <c r="C165" s="33">
        <v>200000</v>
      </c>
      <c r="D165" s="33">
        <v>200000</v>
      </c>
      <c r="E165" s="34">
        <v>0</v>
      </c>
      <c r="F165" s="34">
        <v>0</v>
      </c>
      <c r="G165" s="34">
        <v>0</v>
      </c>
      <c r="H165" s="33">
        <f t="shared" si="85"/>
        <v>200000</v>
      </c>
      <c r="I165" s="33"/>
      <c r="J165" s="33">
        <f t="shared" si="86"/>
        <v>200000</v>
      </c>
      <c r="K165" s="33"/>
      <c r="L165" s="33">
        <f t="shared" si="87"/>
        <v>200000</v>
      </c>
      <c r="M165" s="33">
        <f t="shared" si="88"/>
        <v>0</v>
      </c>
    </row>
    <row r="166" spans="1:13" x14ac:dyDescent="0.25">
      <c r="A166" s="12"/>
      <c r="B166" s="32" t="s">
        <v>156</v>
      </c>
      <c r="C166" s="33">
        <v>100000</v>
      </c>
      <c r="D166" s="33">
        <v>100000</v>
      </c>
      <c r="E166" s="34">
        <v>0</v>
      </c>
      <c r="F166" s="34">
        <v>0</v>
      </c>
      <c r="G166" s="34">
        <v>0</v>
      </c>
      <c r="H166" s="33">
        <f t="shared" si="85"/>
        <v>100000</v>
      </c>
      <c r="I166" s="33"/>
      <c r="J166" s="33">
        <f t="shared" si="86"/>
        <v>100000</v>
      </c>
      <c r="K166" s="33"/>
      <c r="L166" s="33">
        <f t="shared" si="87"/>
        <v>100000</v>
      </c>
      <c r="M166" s="33">
        <f t="shared" si="88"/>
        <v>0</v>
      </c>
    </row>
    <row r="167" spans="1:13" x14ac:dyDescent="0.25">
      <c r="A167" s="12"/>
      <c r="B167" s="75" t="s">
        <v>157</v>
      </c>
      <c r="C167" s="33"/>
      <c r="D167" s="33"/>
      <c r="E167" s="34">
        <v>0</v>
      </c>
      <c r="F167" s="34">
        <v>0</v>
      </c>
      <c r="G167" s="34">
        <v>0</v>
      </c>
      <c r="H167" s="33">
        <f t="shared" si="85"/>
        <v>0</v>
      </c>
      <c r="I167" s="33"/>
      <c r="J167" s="33">
        <f t="shared" si="86"/>
        <v>0</v>
      </c>
      <c r="K167" s="33"/>
      <c r="L167" s="33">
        <f t="shared" si="87"/>
        <v>0</v>
      </c>
      <c r="M167" s="33">
        <f t="shared" si="88"/>
        <v>0</v>
      </c>
    </row>
    <row r="168" spans="1:13" x14ac:dyDescent="0.25">
      <c r="A168" s="12"/>
      <c r="B168" s="32" t="s">
        <v>158</v>
      </c>
      <c r="C168" s="33">
        <v>85000</v>
      </c>
      <c r="D168" s="33">
        <v>85000</v>
      </c>
      <c r="E168" s="34">
        <v>0</v>
      </c>
      <c r="F168" s="34">
        <v>0</v>
      </c>
      <c r="G168" s="34">
        <v>0</v>
      </c>
      <c r="H168" s="33">
        <f t="shared" si="85"/>
        <v>85000</v>
      </c>
      <c r="I168" s="33"/>
      <c r="J168" s="33">
        <f t="shared" si="86"/>
        <v>85000</v>
      </c>
      <c r="K168" s="33"/>
      <c r="L168" s="33">
        <f t="shared" si="87"/>
        <v>85000</v>
      </c>
      <c r="M168" s="33">
        <f t="shared" si="88"/>
        <v>0</v>
      </c>
    </row>
    <row r="169" spans="1:13" x14ac:dyDescent="0.25">
      <c r="A169" s="12"/>
      <c r="B169" s="32" t="s">
        <v>159</v>
      </c>
      <c r="C169" s="33">
        <v>100000</v>
      </c>
      <c r="D169" s="33">
        <v>100000</v>
      </c>
      <c r="E169" s="34">
        <v>0</v>
      </c>
      <c r="F169" s="34">
        <v>0</v>
      </c>
      <c r="G169" s="34">
        <v>0</v>
      </c>
      <c r="H169" s="33">
        <f t="shared" si="85"/>
        <v>100000</v>
      </c>
      <c r="I169" s="33"/>
      <c r="J169" s="33">
        <f t="shared" si="86"/>
        <v>100000</v>
      </c>
      <c r="K169" s="33"/>
      <c r="L169" s="33">
        <f t="shared" si="87"/>
        <v>100000</v>
      </c>
      <c r="M169" s="33">
        <f t="shared" si="88"/>
        <v>0</v>
      </c>
    </row>
    <row r="170" spans="1:13" x14ac:dyDescent="0.25">
      <c r="A170" s="12"/>
      <c r="B170" s="32" t="s">
        <v>160</v>
      </c>
      <c r="C170" s="33"/>
      <c r="D170" s="33"/>
      <c r="E170" s="34">
        <v>0</v>
      </c>
      <c r="F170" s="34">
        <v>0</v>
      </c>
      <c r="G170" s="34">
        <v>0</v>
      </c>
      <c r="H170" s="33">
        <f t="shared" si="85"/>
        <v>0</v>
      </c>
      <c r="I170" s="33"/>
      <c r="J170" s="33">
        <f t="shared" si="86"/>
        <v>0</v>
      </c>
      <c r="K170" s="33"/>
      <c r="L170" s="33">
        <f t="shared" si="87"/>
        <v>0</v>
      </c>
      <c r="M170" s="33">
        <f t="shared" si="88"/>
        <v>0</v>
      </c>
    </row>
    <row r="171" spans="1:13" x14ac:dyDescent="0.25">
      <c r="A171" s="12"/>
      <c r="B171" s="32" t="s">
        <v>161</v>
      </c>
      <c r="C171" s="33">
        <v>225000</v>
      </c>
      <c r="D171" s="33">
        <v>225000</v>
      </c>
      <c r="E171" s="34">
        <v>0</v>
      </c>
      <c r="F171" s="34">
        <v>0</v>
      </c>
      <c r="G171" s="34">
        <v>0</v>
      </c>
      <c r="H171" s="33">
        <f t="shared" si="85"/>
        <v>225000</v>
      </c>
      <c r="I171" s="33"/>
      <c r="J171" s="33">
        <f t="shared" si="86"/>
        <v>225000</v>
      </c>
      <c r="K171" s="33"/>
      <c r="L171" s="33">
        <f t="shared" si="87"/>
        <v>225000</v>
      </c>
      <c r="M171" s="33">
        <f t="shared" si="88"/>
        <v>0</v>
      </c>
    </row>
    <row r="172" spans="1:13" x14ac:dyDescent="0.25">
      <c r="A172" s="12"/>
      <c r="B172" s="32" t="s">
        <v>68</v>
      </c>
      <c r="C172" s="33">
        <v>0</v>
      </c>
      <c r="D172" s="33">
        <v>0</v>
      </c>
      <c r="E172" s="34">
        <v>0</v>
      </c>
      <c r="F172" s="34">
        <v>0</v>
      </c>
      <c r="G172" s="34">
        <v>0</v>
      </c>
      <c r="H172" s="33">
        <f t="shared" si="85"/>
        <v>0</v>
      </c>
      <c r="I172" s="33"/>
      <c r="J172" s="33">
        <f t="shared" si="86"/>
        <v>0</v>
      </c>
      <c r="K172" s="33"/>
      <c r="L172" s="33">
        <f t="shared" si="87"/>
        <v>0</v>
      </c>
      <c r="M172" s="33">
        <f t="shared" si="88"/>
        <v>0</v>
      </c>
    </row>
    <row r="173" spans="1:13" ht="30" customHeight="1" x14ac:dyDescent="0.25">
      <c r="A173" s="57">
        <v>54</v>
      </c>
      <c r="B173" s="37" t="s">
        <v>162</v>
      </c>
      <c r="C173" s="33">
        <f>SUM(C162:C172)</f>
        <v>710000</v>
      </c>
      <c r="D173" s="33">
        <f>SUM(D162:D172)</f>
        <v>710000</v>
      </c>
      <c r="E173" s="34"/>
      <c r="F173" s="34"/>
      <c r="G173" s="34"/>
      <c r="H173" s="33">
        <f>SUM(H163:H172)</f>
        <v>710000</v>
      </c>
      <c r="I173" s="33"/>
      <c r="J173" s="33">
        <f>SUM(J163:J172)</f>
        <v>710000</v>
      </c>
      <c r="K173" s="33"/>
      <c r="L173" s="33">
        <f>SUM(L163:L172)</f>
        <v>710000</v>
      </c>
      <c r="M173" s="38">
        <f>SUM(M163:M172)</f>
        <v>0</v>
      </c>
    </row>
    <row r="174" spans="1:13" ht="24.95" customHeight="1" x14ac:dyDescent="0.25">
      <c r="A174" s="57">
        <v>57</v>
      </c>
      <c r="B174" s="74" t="s">
        <v>163</v>
      </c>
      <c r="C174" s="33"/>
      <c r="D174" s="33"/>
      <c r="E174" s="33"/>
      <c r="F174" s="33"/>
      <c r="G174" s="33"/>
      <c r="H174" s="33"/>
      <c r="I174" s="33"/>
      <c r="J174" s="33"/>
      <c r="K174" s="33"/>
      <c r="L174" s="33"/>
      <c r="M174" s="38"/>
    </row>
    <row r="175" spans="1:13" x14ac:dyDescent="0.25">
      <c r="A175" s="12"/>
      <c r="B175" s="32" t="s">
        <v>164</v>
      </c>
      <c r="C175" s="33">
        <v>0</v>
      </c>
      <c r="D175" s="33">
        <v>0</v>
      </c>
      <c r="E175" s="34">
        <v>0</v>
      </c>
      <c r="F175" s="34">
        <v>0</v>
      </c>
      <c r="G175" s="34">
        <v>0</v>
      </c>
      <c r="H175" s="33">
        <f t="shared" ref="H175:H177" si="89">(($D175*(1+$E175)))</f>
        <v>0</v>
      </c>
      <c r="I175" s="33"/>
      <c r="J175" s="33">
        <f t="shared" ref="J175:J177" si="90">(($D175*(1+$F175)))</f>
        <v>0</v>
      </c>
      <c r="K175" s="33"/>
      <c r="L175" s="33">
        <f t="shared" ref="L175:L177" si="91">(($D175*(1+$G175)))</f>
        <v>0</v>
      </c>
      <c r="M175" s="33">
        <f t="shared" ref="M175:M177" si="92">(IF($M$6=$E$7,H175-D175,IF($M$6=$F$7,J175-D175,IF($M$6=$G$7,L175-D175))))</f>
        <v>0</v>
      </c>
    </row>
    <row r="176" spans="1:13" x14ac:dyDescent="0.25">
      <c r="A176" s="12"/>
      <c r="B176" s="32" t="s">
        <v>165</v>
      </c>
      <c r="C176" s="33">
        <v>500000</v>
      </c>
      <c r="D176" s="33">
        <v>500000</v>
      </c>
      <c r="E176" s="34">
        <v>0</v>
      </c>
      <c r="F176" s="34">
        <v>0</v>
      </c>
      <c r="G176" s="34">
        <v>0</v>
      </c>
      <c r="H176" s="33">
        <f t="shared" si="89"/>
        <v>500000</v>
      </c>
      <c r="I176" s="33"/>
      <c r="J176" s="33">
        <f t="shared" si="90"/>
        <v>500000</v>
      </c>
      <c r="K176" s="33"/>
      <c r="L176" s="33">
        <f t="shared" si="91"/>
        <v>500000</v>
      </c>
      <c r="M176" s="33">
        <f t="shared" si="92"/>
        <v>0</v>
      </c>
    </row>
    <row r="177" spans="1:14" x14ac:dyDescent="0.25">
      <c r="A177" s="12" t="s">
        <v>8</v>
      </c>
      <c r="B177" s="32" t="s">
        <v>166</v>
      </c>
      <c r="C177" s="33">
        <v>125000</v>
      </c>
      <c r="D177" s="33">
        <v>125000</v>
      </c>
      <c r="E177" s="34">
        <v>0</v>
      </c>
      <c r="F177" s="34">
        <v>0</v>
      </c>
      <c r="G177" s="34">
        <v>0</v>
      </c>
      <c r="H177" s="33">
        <f t="shared" si="89"/>
        <v>125000</v>
      </c>
      <c r="I177" s="33"/>
      <c r="J177" s="33">
        <f t="shared" si="90"/>
        <v>125000</v>
      </c>
      <c r="K177" s="33"/>
      <c r="L177" s="33">
        <f t="shared" si="91"/>
        <v>125000</v>
      </c>
      <c r="M177" s="33">
        <f t="shared" si="92"/>
        <v>0</v>
      </c>
    </row>
    <row r="178" spans="1:14" ht="30" customHeight="1" x14ac:dyDescent="0.25">
      <c r="A178" s="57">
        <v>57</v>
      </c>
      <c r="B178" s="37" t="s">
        <v>167</v>
      </c>
      <c r="C178" s="33">
        <f>SUM(C175:C177)</f>
        <v>625000</v>
      </c>
      <c r="D178" s="33">
        <f>SUM(D175:D177)</f>
        <v>625000</v>
      </c>
      <c r="E178" s="34"/>
      <c r="F178" s="34"/>
      <c r="G178" s="34"/>
      <c r="H178" s="33">
        <f>SUM(H175:H177)</f>
        <v>625000</v>
      </c>
      <c r="I178" s="33"/>
      <c r="J178" s="33">
        <f>SUM(J175:J177)</f>
        <v>625000</v>
      </c>
      <c r="K178" s="33"/>
      <c r="L178" s="33">
        <f>SUM(L175:L177)</f>
        <v>625000</v>
      </c>
      <c r="M178" s="38">
        <f>SUM(M175:M177)</f>
        <v>0</v>
      </c>
    </row>
    <row r="179" spans="1:14" ht="24.95" customHeight="1" x14ac:dyDescent="0.25">
      <c r="A179" s="57">
        <v>58</v>
      </c>
      <c r="B179" s="74" t="s">
        <v>168</v>
      </c>
      <c r="C179" s="33"/>
      <c r="D179" s="33"/>
      <c r="E179" s="33"/>
      <c r="F179" s="33"/>
      <c r="G179" s="33"/>
      <c r="H179" s="33"/>
      <c r="I179" s="33"/>
      <c r="J179" s="33"/>
      <c r="K179" s="33"/>
      <c r="L179" s="33"/>
      <c r="M179" s="38"/>
    </row>
    <row r="180" spans="1:14" x14ac:dyDescent="0.25">
      <c r="A180" s="12"/>
      <c r="B180" s="32" t="s">
        <v>169</v>
      </c>
      <c r="C180" s="33">
        <v>80000</v>
      </c>
      <c r="D180" s="33">
        <v>80000</v>
      </c>
      <c r="E180" s="34">
        <v>0</v>
      </c>
      <c r="F180" s="34">
        <v>0</v>
      </c>
      <c r="G180" s="34">
        <v>0</v>
      </c>
      <c r="H180" s="33">
        <f t="shared" ref="H180:H181" si="93">(($D180*(1+$E180)))</f>
        <v>80000</v>
      </c>
      <c r="I180" s="33"/>
      <c r="J180" s="33">
        <f t="shared" ref="J180:J181" si="94">(($D180*(1+$F180)))</f>
        <v>80000</v>
      </c>
      <c r="K180" s="33"/>
      <c r="L180" s="33">
        <f t="shared" ref="L180:L181" si="95">(($D180*(1+$G180)))</f>
        <v>80000</v>
      </c>
      <c r="M180" s="33">
        <f t="shared" ref="M180:M181" si="96">(IF($M$6=$E$7,H180-D180,IF($M$6=$F$7,J180-D180,IF($M$6=$G$7,L180-D180))))</f>
        <v>0</v>
      </c>
    </row>
    <row r="181" spans="1:14" x14ac:dyDescent="0.25">
      <c r="A181" s="12"/>
      <c r="B181" s="32" t="s">
        <v>170</v>
      </c>
      <c r="C181" s="33">
        <v>12500</v>
      </c>
      <c r="D181" s="33">
        <v>12500</v>
      </c>
      <c r="E181" s="34">
        <v>0</v>
      </c>
      <c r="F181" s="34">
        <v>0</v>
      </c>
      <c r="G181" s="34">
        <v>0</v>
      </c>
      <c r="H181" s="33">
        <f t="shared" si="93"/>
        <v>12500</v>
      </c>
      <c r="I181" s="33"/>
      <c r="J181" s="33">
        <f t="shared" si="94"/>
        <v>12500</v>
      </c>
      <c r="K181" s="33"/>
      <c r="L181" s="33">
        <f t="shared" si="95"/>
        <v>12500</v>
      </c>
      <c r="M181" s="33">
        <f t="shared" si="96"/>
        <v>0</v>
      </c>
    </row>
    <row r="182" spans="1:14" ht="30" customHeight="1" x14ac:dyDescent="0.25">
      <c r="A182" s="57">
        <v>58</v>
      </c>
      <c r="B182" s="37" t="s">
        <v>171</v>
      </c>
      <c r="C182" s="33">
        <f>SUM(C180:C181)</f>
        <v>92500</v>
      </c>
      <c r="D182" s="33">
        <f>SUM(D180:D181)</f>
        <v>92500</v>
      </c>
      <c r="E182" s="34" t="s">
        <v>8</v>
      </c>
      <c r="F182" s="34" t="s">
        <v>8</v>
      </c>
      <c r="G182" s="34" t="s">
        <v>8</v>
      </c>
      <c r="H182" s="33">
        <f>SUM(H180:H181)</f>
        <v>92500</v>
      </c>
      <c r="I182" s="33"/>
      <c r="J182" s="33">
        <f>SUM(J180:J181)</f>
        <v>92500</v>
      </c>
      <c r="K182" s="33"/>
      <c r="L182" s="33">
        <f>SUM(L180:L181)</f>
        <v>92500</v>
      </c>
      <c r="M182" s="38">
        <f>SUM(M180:M181)</f>
        <v>0</v>
      </c>
    </row>
    <row r="183" spans="1:14" ht="30" customHeight="1" x14ac:dyDescent="0.25">
      <c r="A183" s="12"/>
      <c r="B183" s="37" t="s">
        <v>172</v>
      </c>
      <c r="C183" s="33">
        <f>SUM(C112+C145+C160+C173+C178+C182)</f>
        <v>13451300</v>
      </c>
      <c r="D183" s="33">
        <f>SUM(D112+D145+D160+D173+D178+D182)</f>
        <v>13451300</v>
      </c>
      <c r="E183" s="34"/>
      <c r="F183" s="34"/>
      <c r="G183" s="34"/>
      <c r="H183" s="33">
        <f>SUM(H112+H145+H160+H173+H178+H182)</f>
        <v>13451300</v>
      </c>
      <c r="I183" s="33"/>
      <c r="J183" s="33">
        <f>SUM(J112+J145+J160+J173+J178+J182)</f>
        <v>13451300</v>
      </c>
      <c r="K183" s="33"/>
      <c r="L183" s="33">
        <f>SUM(L112+L145+L160+L173+L178+L182)</f>
        <v>13451300</v>
      </c>
      <c r="M183" s="33">
        <f>SUM(M112+M145+M160+M173+M178+M182)</f>
        <v>0</v>
      </c>
      <c r="N183" s="47">
        <f>M183/D183</f>
        <v>0</v>
      </c>
    </row>
    <row r="184" spans="1:14" s="57" customFormat="1" ht="24.95" customHeight="1" x14ac:dyDescent="0.25">
      <c r="A184" s="12"/>
      <c r="B184" s="37" t="s">
        <v>9</v>
      </c>
      <c r="C184" s="53">
        <f>C92-C183</f>
        <v>0</v>
      </c>
      <c r="D184" s="53">
        <f>D92-D183</f>
        <v>0</v>
      </c>
      <c r="E184" s="54"/>
      <c r="F184" s="54"/>
      <c r="G184" s="54"/>
      <c r="H184" s="53">
        <f>H92-H183</f>
        <v>-562325</v>
      </c>
      <c r="I184" s="53"/>
      <c r="J184" s="53">
        <f>J92-J183</f>
        <v>-63100</v>
      </c>
      <c r="K184" s="53"/>
      <c r="L184" s="53">
        <f>L92-L183</f>
        <v>96100</v>
      </c>
      <c r="M184" s="53">
        <f>M92-M183</f>
        <v>-562325</v>
      </c>
      <c r="N184" s="79" t="s">
        <v>8</v>
      </c>
    </row>
    <row r="185" spans="1:14" x14ac:dyDescent="0.25">
      <c r="C185" s="58"/>
      <c r="D185" s="58"/>
      <c r="E185" s="58"/>
      <c r="F185" s="58"/>
      <c r="G185" s="58"/>
      <c r="H185" s="58"/>
      <c r="I185" s="58"/>
      <c r="J185" s="58"/>
      <c r="K185" s="58"/>
      <c r="L185" s="58"/>
      <c r="M185" s="58"/>
    </row>
    <row r="186" spans="1:14" x14ac:dyDescent="0.25">
      <c r="C186" s="58"/>
      <c r="D186" s="58"/>
      <c r="E186" s="58"/>
      <c r="F186" s="58"/>
      <c r="G186" s="58"/>
      <c r="H186" s="58"/>
      <c r="I186" s="58"/>
      <c r="J186" s="58"/>
      <c r="K186" s="58"/>
      <c r="L186" s="58"/>
      <c r="M186" s="58"/>
    </row>
    <row r="187" spans="1:14" x14ac:dyDescent="0.25">
      <c r="C187" s="58"/>
      <c r="D187" s="58"/>
      <c r="E187" s="58"/>
      <c r="F187" s="58"/>
      <c r="G187" s="58"/>
      <c r="H187" s="58"/>
      <c r="I187" s="58"/>
      <c r="J187" s="58"/>
      <c r="K187" s="58"/>
      <c r="L187" s="58"/>
      <c r="M187" s="58"/>
    </row>
    <row r="188" spans="1:14" x14ac:dyDescent="0.25">
      <c r="C188" s="58"/>
      <c r="D188" s="58"/>
      <c r="E188" s="58"/>
      <c r="F188" s="58"/>
      <c r="G188" s="58"/>
      <c r="H188" s="58"/>
      <c r="I188" s="58"/>
      <c r="J188" s="58"/>
      <c r="K188" s="58"/>
      <c r="L188" s="58"/>
      <c r="M188" s="58"/>
    </row>
    <row r="189" spans="1:14" x14ac:dyDescent="0.25">
      <c r="C189" s="58"/>
      <c r="D189" s="58"/>
      <c r="E189" s="58"/>
      <c r="F189" s="58"/>
      <c r="G189" s="58"/>
      <c r="H189" s="58"/>
      <c r="I189" s="58"/>
      <c r="J189" s="58"/>
      <c r="K189" s="58"/>
      <c r="L189" s="58"/>
      <c r="M189" s="58"/>
    </row>
    <row r="190" spans="1:14" x14ac:dyDescent="0.25">
      <c r="C190" s="58"/>
      <c r="D190" s="58"/>
      <c r="E190" s="58"/>
      <c r="F190" s="58"/>
      <c r="G190" s="58"/>
      <c r="H190" s="58"/>
      <c r="I190" s="58"/>
      <c r="J190" s="58"/>
      <c r="K190" s="58"/>
      <c r="L190" s="58"/>
      <c r="M190" s="58"/>
    </row>
    <row r="191" spans="1:14" x14ac:dyDescent="0.25">
      <c r="C191" s="58"/>
      <c r="D191" s="58"/>
      <c r="E191" s="58"/>
      <c r="F191" s="58"/>
      <c r="G191" s="58"/>
      <c r="H191" s="58"/>
      <c r="I191" s="58"/>
      <c r="J191" s="58"/>
      <c r="K191" s="58"/>
      <c r="L191" s="58"/>
      <c r="M191" s="58"/>
    </row>
    <row r="192" spans="1:14" x14ac:dyDescent="0.25">
      <c r="C192" s="58"/>
      <c r="D192" s="58"/>
      <c r="E192" s="58"/>
      <c r="F192" s="58"/>
      <c r="G192" s="58"/>
      <c r="H192" s="58"/>
      <c r="I192" s="58"/>
      <c r="J192" s="58"/>
      <c r="K192" s="58"/>
      <c r="L192" s="58"/>
      <c r="M192" s="58"/>
    </row>
    <row r="193" spans="3:13" x14ac:dyDescent="0.25">
      <c r="C193" s="58"/>
      <c r="D193" s="58"/>
      <c r="E193" s="58"/>
      <c r="F193" s="58"/>
      <c r="G193" s="58"/>
      <c r="H193" s="58"/>
      <c r="I193" s="58"/>
      <c r="J193" s="58"/>
      <c r="K193" s="58"/>
      <c r="L193" s="58"/>
      <c r="M193" s="58"/>
    </row>
    <row r="194" spans="3:13" x14ac:dyDescent="0.25">
      <c r="C194" s="58"/>
      <c r="D194" s="58"/>
      <c r="E194" s="58"/>
      <c r="F194" s="58"/>
      <c r="G194" s="58"/>
      <c r="H194" s="58"/>
      <c r="I194" s="58"/>
      <c r="J194" s="58"/>
      <c r="K194" s="58"/>
      <c r="L194" s="58"/>
      <c r="M194" s="58"/>
    </row>
    <row r="195" spans="3:13" x14ac:dyDescent="0.25">
      <c r="C195" s="58"/>
      <c r="D195" s="58"/>
      <c r="E195" s="58"/>
      <c r="F195" s="58"/>
      <c r="G195" s="58"/>
      <c r="H195" s="58"/>
      <c r="I195" s="58"/>
      <c r="J195" s="58"/>
      <c r="K195" s="58"/>
      <c r="L195" s="58"/>
      <c r="M195" s="58"/>
    </row>
    <row r="196" spans="3:13" x14ac:dyDescent="0.25">
      <c r="C196" s="58"/>
      <c r="D196" s="58"/>
      <c r="E196" s="58"/>
      <c r="F196" s="58"/>
      <c r="G196" s="58"/>
      <c r="H196" s="58"/>
      <c r="I196" s="58"/>
      <c r="J196" s="58"/>
      <c r="K196" s="58"/>
      <c r="L196" s="58"/>
      <c r="M196" s="58"/>
    </row>
    <row r="197" spans="3:13" x14ac:dyDescent="0.25">
      <c r="C197" s="58"/>
      <c r="D197" s="58"/>
      <c r="E197" s="58"/>
      <c r="F197" s="58"/>
      <c r="G197" s="58"/>
      <c r="H197" s="58"/>
      <c r="I197" s="58"/>
      <c r="J197" s="58"/>
      <c r="K197" s="58"/>
      <c r="L197" s="58"/>
      <c r="M197" s="58"/>
    </row>
    <row r="198" spans="3:13" x14ac:dyDescent="0.25">
      <c r="C198" s="58"/>
      <c r="D198" s="58"/>
      <c r="E198" s="58"/>
      <c r="F198" s="58"/>
      <c r="G198" s="58"/>
      <c r="H198" s="58"/>
      <c r="I198" s="58"/>
      <c r="J198" s="58"/>
      <c r="K198" s="58"/>
      <c r="L198" s="58"/>
      <c r="M198" s="58"/>
    </row>
    <row r="199" spans="3:13" x14ac:dyDescent="0.25">
      <c r="C199" s="58"/>
      <c r="D199" s="58"/>
      <c r="E199" s="58"/>
      <c r="F199" s="58"/>
      <c r="G199" s="58"/>
      <c r="H199" s="58"/>
      <c r="I199" s="58"/>
      <c r="J199" s="58"/>
      <c r="K199" s="58"/>
      <c r="L199" s="58"/>
      <c r="M199" s="58"/>
    </row>
    <row r="200" spans="3:13" x14ac:dyDescent="0.25">
      <c r="C200" s="58"/>
      <c r="D200" s="58"/>
      <c r="E200" s="58"/>
      <c r="F200" s="58"/>
      <c r="G200" s="58"/>
      <c r="H200" s="58"/>
      <c r="I200" s="58"/>
      <c r="J200" s="58"/>
      <c r="K200" s="58"/>
      <c r="L200" s="58"/>
      <c r="M200" s="58"/>
    </row>
    <row r="201" spans="3:13" x14ac:dyDescent="0.25">
      <c r="C201" s="58"/>
      <c r="D201" s="58"/>
      <c r="E201" s="58"/>
      <c r="F201" s="58"/>
      <c r="G201" s="58"/>
      <c r="H201" s="58"/>
      <c r="I201" s="58"/>
      <c r="J201" s="58"/>
      <c r="K201" s="58"/>
      <c r="L201" s="58"/>
      <c r="M201" s="58"/>
    </row>
    <row r="202" spans="3:13" x14ac:dyDescent="0.25">
      <c r="C202" s="58"/>
      <c r="D202" s="58"/>
      <c r="E202" s="58"/>
      <c r="F202" s="58"/>
      <c r="G202" s="58"/>
      <c r="H202" s="58"/>
      <c r="I202" s="58"/>
      <c r="J202" s="58"/>
      <c r="K202" s="58"/>
      <c r="L202" s="58"/>
      <c r="M202" s="58"/>
    </row>
    <row r="203" spans="3:13" x14ac:dyDescent="0.25">
      <c r="C203" s="58"/>
      <c r="D203" s="58"/>
      <c r="E203" s="58"/>
      <c r="F203" s="58"/>
      <c r="G203" s="58"/>
      <c r="H203" s="58"/>
      <c r="I203" s="58"/>
      <c r="J203" s="58"/>
      <c r="K203" s="58"/>
      <c r="L203" s="58"/>
      <c r="M203" s="58"/>
    </row>
    <row r="204" spans="3:13" x14ac:dyDescent="0.25">
      <c r="C204" s="58"/>
      <c r="D204" s="58"/>
      <c r="E204" s="58"/>
      <c r="F204" s="58"/>
      <c r="G204" s="58"/>
      <c r="H204" s="58"/>
      <c r="I204" s="58"/>
      <c r="J204" s="58"/>
      <c r="K204" s="58"/>
      <c r="L204" s="58"/>
      <c r="M204" s="58"/>
    </row>
    <row r="205" spans="3:13" x14ac:dyDescent="0.25">
      <c r="C205" s="58"/>
      <c r="D205" s="58"/>
      <c r="E205" s="58"/>
      <c r="F205" s="58"/>
      <c r="G205" s="58"/>
      <c r="H205" s="58"/>
      <c r="I205" s="58"/>
      <c r="J205" s="58"/>
      <c r="K205" s="58"/>
      <c r="L205" s="58"/>
      <c r="M205" s="58"/>
    </row>
    <row r="206" spans="3:13" x14ac:dyDescent="0.25">
      <c r="C206" s="58"/>
      <c r="D206" s="58"/>
      <c r="E206" s="58"/>
      <c r="F206" s="58"/>
      <c r="G206" s="58"/>
      <c r="H206" s="58"/>
      <c r="I206" s="58"/>
      <c r="J206" s="58"/>
      <c r="K206" s="58"/>
      <c r="L206" s="58"/>
      <c r="M206" s="58"/>
    </row>
    <row r="207" spans="3:13" x14ac:dyDescent="0.25">
      <c r="C207" s="58"/>
      <c r="D207" s="58"/>
      <c r="E207" s="58"/>
      <c r="F207" s="58"/>
      <c r="G207" s="58"/>
      <c r="H207" s="58"/>
      <c r="I207" s="58"/>
      <c r="J207" s="58"/>
      <c r="K207" s="58"/>
      <c r="L207" s="58"/>
      <c r="M207" s="58"/>
    </row>
    <row r="208" spans="3:13" x14ac:dyDescent="0.25">
      <c r="C208" s="58"/>
      <c r="D208" s="58"/>
      <c r="E208" s="58"/>
      <c r="F208" s="58"/>
      <c r="G208" s="58"/>
      <c r="H208" s="58"/>
      <c r="I208" s="58"/>
      <c r="J208" s="58"/>
      <c r="K208" s="58"/>
      <c r="L208" s="58"/>
      <c r="M208" s="58"/>
    </row>
    <row r="209" spans="3:13" x14ac:dyDescent="0.25">
      <c r="C209" s="58"/>
      <c r="D209" s="58"/>
      <c r="E209" s="58"/>
      <c r="F209" s="58"/>
      <c r="G209" s="58"/>
      <c r="H209" s="58"/>
      <c r="I209" s="58"/>
      <c r="J209" s="58"/>
      <c r="K209" s="58"/>
      <c r="L209" s="58"/>
      <c r="M209" s="58"/>
    </row>
    <row r="210" spans="3:13" x14ac:dyDescent="0.25">
      <c r="C210" s="58"/>
      <c r="D210" s="58"/>
      <c r="E210" s="58"/>
      <c r="F210" s="58"/>
      <c r="G210" s="58"/>
      <c r="H210" s="58"/>
      <c r="I210" s="58"/>
      <c r="J210" s="58"/>
      <c r="K210" s="58"/>
      <c r="L210" s="58"/>
      <c r="M210" s="58"/>
    </row>
    <row r="211" spans="3:13" x14ac:dyDescent="0.25">
      <c r="C211" s="58"/>
      <c r="D211" s="58"/>
      <c r="E211" s="58"/>
      <c r="F211" s="58"/>
      <c r="G211" s="58"/>
      <c r="H211" s="58"/>
      <c r="I211" s="58"/>
      <c r="J211" s="58"/>
      <c r="K211" s="58"/>
      <c r="L211" s="58"/>
      <c r="M211" s="58"/>
    </row>
    <row r="212" spans="3:13" x14ac:dyDescent="0.25">
      <c r="C212" s="58"/>
      <c r="D212" s="58"/>
      <c r="E212" s="58"/>
      <c r="F212" s="58"/>
      <c r="G212" s="58"/>
      <c r="H212" s="58"/>
      <c r="I212" s="58"/>
      <c r="J212" s="58"/>
      <c r="K212" s="58"/>
      <c r="L212" s="58"/>
      <c r="M212" s="58"/>
    </row>
    <row r="213" spans="3:13" x14ac:dyDescent="0.25">
      <c r="C213" s="58"/>
      <c r="D213" s="58"/>
      <c r="E213" s="58"/>
      <c r="F213" s="58"/>
      <c r="G213" s="58"/>
      <c r="H213" s="58"/>
      <c r="I213" s="58"/>
      <c r="J213" s="58"/>
      <c r="K213" s="58"/>
      <c r="L213" s="58"/>
      <c r="M213" s="58"/>
    </row>
    <row r="214" spans="3:13" x14ac:dyDescent="0.25">
      <c r="C214" s="58"/>
      <c r="D214" s="58"/>
      <c r="E214" s="58"/>
      <c r="F214" s="58"/>
      <c r="G214" s="58"/>
      <c r="H214" s="58"/>
      <c r="I214" s="58"/>
      <c r="J214" s="58"/>
      <c r="K214" s="58"/>
      <c r="L214" s="58"/>
      <c r="M214" s="58"/>
    </row>
    <row r="215" spans="3:13" x14ac:dyDescent="0.25">
      <c r="C215" s="58"/>
      <c r="D215" s="58"/>
      <c r="E215" s="58"/>
      <c r="F215" s="58"/>
      <c r="G215" s="58"/>
      <c r="H215" s="58"/>
      <c r="I215" s="58"/>
      <c r="J215" s="58"/>
      <c r="K215" s="58"/>
      <c r="L215" s="58"/>
      <c r="M215" s="58"/>
    </row>
    <row r="216" spans="3:13" x14ac:dyDescent="0.25">
      <c r="C216" s="58"/>
      <c r="D216" s="58"/>
      <c r="E216" s="58"/>
      <c r="F216" s="58"/>
      <c r="G216" s="58"/>
      <c r="H216" s="58"/>
      <c r="I216" s="58"/>
      <c r="J216" s="58"/>
      <c r="K216" s="58"/>
      <c r="L216" s="58"/>
      <c r="M216" s="58"/>
    </row>
    <row r="217" spans="3:13" x14ac:dyDescent="0.25">
      <c r="C217" s="58"/>
      <c r="D217" s="58"/>
      <c r="E217" s="58"/>
      <c r="F217" s="58"/>
      <c r="G217" s="58"/>
      <c r="H217" s="58"/>
      <c r="I217" s="58"/>
      <c r="J217" s="58"/>
      <c r="K217" s="58"/>
      <c r="L217" s="58"/>
      <c r="M217" s="58"/>
    </row>
    <row r="218" spans="3:13" x14ac:dyDescent="0.25">
      <c r="C218" s="58"/>
      <c r="D218" s="58"/>
      <c r="E218" s="58"/>
      <c r="F218" s="58"/>
      <c r="G218" s="58"/>
      <c r="H218" s="58"/>
      <c r="I218" s="58"/>
      <c r="J218" s="58"/>
      <c r="K218" s="58"/>
      <c r="L218" s="58"/>
      <c r="M218" s="58"/>
    </row>
    <row r="219" spans="3:13" x14ac:dyDescent="0.25">
      <c r="C219" s="58"/>
      <c r="D219" s="58"/>
      <c r="E219" s="58"/>
      <c r="F219" s="58"/>
      <c r="G219" s="58"/>
      <c r="H219" s="58"/>
      <c r="I219" s="58"/>
      <c r="J219" s="58"/>
      <c r="K219" s="58"/>
      <c r="L219" s="58"/>
      <c r="M219" s="58"/>
    </row>
    <row r="220" spans="3:13" x14ac:dyDescent="0.25">
      <c r="C220" s="58"/>
      <c r="D220" s="58"/>
      <c r="E220" s="58"/>
      <c r="F220" s="58"/>
      <c r="G220" s="58"/>
      <c r="H220" s="58"/>
      <c r="I220" s="58"/>
      <c r="J220" s="58"/>
      <c r="K220" s="58"/>
      <c r="L220" s="58"/>
      <c r="M220" s="58"/>
    </row>
    <row r="221" spans="3:13" x14ac:dyDescent="0.25">
      <c r="C221" s="58"/>
      <c r="D221" s="58"/>
      <c r="E221" s="58"/>
      <c r="F221" s="58"/>
      <c r="G221" s="58"/>
      <c r="H221" s="58"/>
      <c r="I221" s="58"/>
      <c r="J221" s="58"/>
      <c r="K221" s="58"/>
      <c r="L221" s="58"/>
      <c r="M221" s="58"/>
    </row>
    <row r="222" spans="3:13" x14ac:dyDescent="0.25">
      <c r="C222" s="58"/>
      <c r="D222" s="58"/>
      <c r="E222" s="58"/>
      <c r="F222" s="58"/>
      <c r="G222" s="58"/>
      <c r="H222" s="58"/>
      <c r="I222" s="58"/>
      <c r="J222" s="58"/>
      <c r="K222" s="58"/>
      <c r="L222" s="58"/>
      <c r="M222" s="58"/>
    </row>
    <row r="223" spans="3:13" x14ac:dyDescent="0.25">
      <c r="C223" s="58"/>
      <c r="D223" s="58"/>
      <c r="E223" s="58"/>
      <c r="F223" s="58"/>
      <c r="G223" s="58"/>
      <c r="H223" s="58"/>
      <c r="I223" s="58"/>
      <c r="J223" s="58"/>
      <c r="K223" s="58"/>
      <c r="L223" s="58"/>
      <c r="M223" s="58"/>
    </row>
    <row r="224" spans="3:13" x14ac:dyDescent="0.25">
      <c r="C224" s="58"/>
      <c r="D224" s="58"/>
      <c r="E224" s="58"/>
      <c r="F224" s="58"/>
      <c r="G224" s="58"/>
      <c r="H224" s="58"/>
      <c r="I224" s="58"/>
      <c r="J224" s="58"/>
      <c r="K224" s="58"/>
      <c r="L224" s="58"/>
      <c r="M224" s="58"/>
    </row>
    <row r="225" spans="3:13" x14ac:dyDescent="0.25">
      <c r="C225" s="58"/>
      <c r="D225" s="58"/>
      <c r="E225" s="58"/>
      <c r="F225" s="58"/>
      <c r="G225" s="58"/>
      <c r="H225" s="58"/>
      <c r="I225" s="58"/>
      <c r="J225" s="58"/>
      <c r="K225" s="58"/>
      <c r="L225" s="58"/>
      <c r="M225" s="58"/>
    </row>
    <row r="226" spans="3:13" x14ac:dyDescent="0.25">
      <c r="C226" s="58"/>
      <c r="D226" s="58"/>
      <c r="E226" s="58"/>
      <c r="F226" s="58"/>
      <c r="G226" s="58"/>
      <c r="H226" s="58"/>
      <c r="I226" s="58"/>
      <c r="J226" s="58"/>
      <c r="K226" s="58"/>
      <c r="L226" s="58"/>
      <c r="M226" s="58"/>
    </row>
    <row r="227" spans="3:13" x14ac:dyDescent="0.25">
      <c r="C227" s="58"/>
      <c r="D227" s="58"/>
      <c r="E227" s="58"/>
      <c r="F227" s="58"/>
      <c r="G227" s="58"/>
      <c r="H227" s="58"/>
      <c r="I227" s="58"/>
      <c r="J227" s="58"/>
      <c r="K227" s="58"/>
      <c r="L227" s="58"/>
      <c r="M227" s="58"/>
    </row>
    <row r="228" spans="3:13" x14ac:dyDescent="0.25">
      <c r="C228" s="58"/>
      <c r="D228" s="58"/>
      <c r="E228" s="58"/>
      <c r="F228" s="58"/>
      <c r="G228" s="58"/>
      <c r="H228" s="58"/>
      <c r="I228" s="58"/>
      <c r="J228" s="58"/>
      <c r="K228" s="58"/>
      <c r="L228" s="58"/>
      <c r="M228" s="58"/>
    </row>
    <row r="229" spans="3:13" x14ac:dyDescent="0.25">
      <c r="C229" s="58"/>
      <c r="D229" s="58"/>
      <c r="E229" s="58"/>
      <c r="F229" s="58"/>
      <c r="G229" s="58"/>
      <c r="H229" s="58"/>
      <c r="I229" s="58"/>
      <c r="J229" s="58"/>
      <c r="K229" s="58"/>
      <c r="L229" s="58"/>
      <c r="M229" s="58"/>
    </row>
    <row r="230" spans="3:13" x14ac:dyDescent="0.25">
      <c r="C230" s="58"/>
      <c r="D230" s="58"/>
      <c r="E230" s="58"/>
      <c r="F230" s="58"/>
      <c r="G230" s="58"/>
      <c r="H230" s="58"/>
      <c r="I230" s="58"/>
      <c r="J230" s="58"/>
      <c r="K230" s="58"/>
      <c r="L230" s="58"/>
      <c r="M230" s="58"/>
    </row>
    <row r="231" spans="3:13" x14ac:dyDescent="0.25">
      <c r="C231" s="58"/>
      <c r="D231" s="58"/>
      <c r="E231" s="58"/>
      <c r="F231" s="58"/>
      <c r="G231" s="58"/>
      <c r="H231" s="58"/>
      <c r="I231" s="58"/>
      <c r="J231" s="58"/>
      <c r="K231" s="58"/>
      <c r="L231" s="58"/>
      <c r="M231" s="58"/>
    </row>
    <row r="232" spans="3:13" x14ac:dyDescent="0.25">
      <c r="C232" s="58"/>
      <c r="D232" s="58"/>
      <c r="E232" s="58"/>
      <c r="F232" s="58"/>
      <c r="G232" s="58"/>
      <c r="H232" s="58"/>
      <c r="I232" s="58"/>
      <c r="J232" s="58"/>
      <c r="K232" s="58"/>
      <c r="L232" s="58"/>
      <c r="M232" s="58"/>
    </row>
    <row r="233" spans="3:13" x14ac:dyDescent="0.25">
      <c r="C233" s="58"/>
      <c r="D233" s="58"/>
      <c r="E233" s="58"/>
      <c r="F233" s="58"/>
      <c r="G233" s="58"/>
      <c r="H233" s="58"/>
      <c r="I233" s="58"/>
      <c r="J233" s="58"/>
      <c r="K233" s="58"/>
      <c r="L233" s="58"/>
      <c r="M233" s="58"/>
    </row>
    <row r="234" spans="3:13" x14ac:dyDescent="0.25">
      <c r="C234" s="58"/>
      <c r="D234" s="58"/>
      <c r="E234" s="58"/>
      <c r="F234" s="58"/>
      <c r="G234" s="58"/>
      <c r="H234" s="58"/>
      <c r="I234" s="58"/>
      <c r="J234" s="58"/>
      <c r="K234" s="58"/>
      <c r="L234" s="58"/>
      <c r="M234" s="58"/>
    </row>
    <row r="235" spans="3:13" x14ac:dyDescent="0.25">
      <c r="C235" s="58"/>
      <c r="D235" s="58"/>
      <c r="E235" s="58"/>
      <c r="F235" s="58"/>
      <c r="G235" s="58"/>
      <c r="H235" s="58"/>
      <c r="I235" s="58"/>
      <c r="J235" s="58"/>
      <c r="K235" s="58"/>
      <c r="L235" s="58"/>
      <c r="M235" s="58"/>
    </row>
    <row r="236" spans="3:13" x14ac:dyDescent="0.25">
      <c r="C236" s="58"/>
      <c r="D236" s="58"/>
      <c r="E236" s="58"/>
      <c r="F236" s="58"/>
      <c r="G236" s="58"/>
      <c r="H236" s="58"/>
      <c r="I236" s="58"/>
      <c r="J236" s="58"/>
      <c r="K236" s="58"/>
      <c r="L236" s="58"/>
      <c r="M236" s="58"/>
    </row>
    <row r="237" spans="3:13" x14ac:dyDescent="0.25">
      <c r="C237" s="58"/>
      <c r="D237" s="58"/>
      <c r="E237" s="58"/>
      <c r="F237" s="58"/>
      <c r="G237" s="58"/>
      <c r="H237" s="58"/>
      <c r="I237" s="58"/>
      <c r="J237" s="58"/>
      <c r="K237" s="58"/>
      <c r="L237" s="58"/>
      <c r="M237" s="58"/>
    </row>
    <row r="238" spans="3:13" x14ac:dyDescent="0.25">
      <c r="C238" s="58"/>
      <c r="D238" s="58"/>
      <c r="E238" s="58"/>
      <c r="F238" s="58"/>
      <c r="G238" s="58"/>
      <c r="H238" s="58"/>
      <c r="I238" s="58"/>
      <c r="J238" s="58"/>
      <c r="K238" s="58"/>
      <c r="L238" s="58"/>
      <c r="M238" s="58"/>
    </row>
    <row r="239" spans="3:13" x14ac:dyDescent="0.25">
      <c r="C239" s="58"/>
      <c r="D239" s="58"/>
      <c r="E239" s="58"/>
      <c r="F239" s="58"/>
      <c r="G239" s="58"/>
      <c r="H239" s="58"/>
      <c r="I239" s="58"/>
      <c r="J239" s="58"/>
      <c r="K239" s="58"/>
      <c r="L239" s="58"/>
      <c r="M239" s="58"/>
    </row>
    <row r="240" spans="3:13" x14ac:dyDescent="0.25">
      <c r="C240" s="58"/>
      <c r="D240" s="58"/>
      <c r="E240" s="58"/>
      <c r="F240" s="58"/>
      <c r="G240" s="58"/>
      <c r="H240" s="58"/>
      <c r="I240" s="58"/>
      <c r="J240" s="58"/>
      <c r="K240" s="58"/>
      <c r="L240" s="58"/>
      <c r="M240" s="58"/>
    </row>
    <row r="241" spans="3:13" x14ac:dyDescent="0.25">
      <c r="C241" s="58"/>
      <c r="D241" s="58"/>
      <c r="E241" s="58"/>
      <c r="F241" s="58"/>
      <c r="G241" s="58"/>
      <c r="H241" s="58"/>
      <c r="I241" s="58"/>
      <c r="J241" s="58"/>
      <c r="K241" s="58"/>
      <c r="L241" s="58"/>
      <c r="M241" s="58"/>
    </row>
    <row r="242" spans="3:13" x14ac:dyDescent="0.25">
      <c r="C242" s="58"/>
      <c r="D242" s="58"/>
      <c r="E242" s="58"/>
      <c r="F242" s="58"/>
      <c r="G242" s="58"/>
      <c r="H242" s="58"/>
      <c r="I242" s="58"/>
      <c r="J242" s="58"/>
      <c r="K242" s="58"/>
      <c r="L242" s="58"/>
      <c r="M242" s="58"/>
    </row>
    <row r="243" spans="3:13" x14ac:dyDescent="0.25">
      <c r="C243" s="58"/>
      <c r="D243" s="58"/>
      <c r="E243" s="58"/>
      <c r="F243" s="58"/>
      <c r="G243" s="58"/>
      <c r="H243" s="58"/>
      <c r="I243" s="58"/>
      <c r="J243" s="58"/>
      <c r="K243" s="58"/>
      <c r="L243" s="58"/>
      <c r="M243" s="58"/>
    </row>
    <row r="244" spans="3:13" x14ac:dyDescent="0.25">
      <c r="C244" s="58"/>
      <c r="D244" s="58"/>
      <c r="E244" s="58"/>
      <c r="F244" s="58"/>
      <c r="G244" s="58"/>
      <c r="H244" s="58"/>
      <c r="I244" s="58"/>
      <c r="J244" s="58"/>
      <c r="K244" s="58"/>
      <c r="L244" s="58"/>
      <c r="M244" s="58"/>
    </row>
    <row r="245" spans="3:13" x14ac:dyDescent="0.25">
      <c r="C245" s="58"/>
      <c r="D245" s="58"/>
      <c r="E245" s="58"/>
      <c r="F245" s="58"/>
      <c r="G245" s="58"/>
      <c r="H245" s="58"/>
      <c r="I245" s="58"/>
      <c r="J245" s="58"/>
      <c r="K245" s="58"/>
      <c r="L245" s="58"/>
      <c r="M245" s="58"/>
    </row>
    <row r="246" spans="3:13" x14ac:dyDescent="0.25">
      <c r="C246" s="58"/>
      <c r="D246" s="58"/>
      <c r="E246" s="58"/>
      <c r="F246" s="58"/>
      <c r="G246" s="58"/>
      <c r="H246" s="58"/>
      <c r="I246" s="58"/>
      <c r="J246" s="58"/>
      <c r="K246" s="58"/>
      <c r="L246" s="58"/>
      <c r="M246" s="58"/>
    </row>
    <row r="247" spans="3:13" x14ac:dyDescent="0.25">
      <c r="C247" s="58"/>
      <c r="D247" s="58"/>
      <c r="E247" s="58"/>
      <c r="F247" s="58"/>
      <c r="G247" s="58"/>
      <c r="H247" s="58"/>
      <c r="I247" s="58"/>
      <c r="J247" s="58"/>
      <c r="K247" s="58"/>
      <c r="L247" s="58"/>
      <c r="M247" s="58"/>
    </row>
    <row r="248" spans="3:13" x14ac:dyDescent="0.25">
      <c r="C248" s="58"/>
      <c r="D248" s="58"/>
      <c r="E248" s="58"/>
      <c r="F248" s="58"/>
      <c r="G248" s="58"/>
      <c r="H248" s="58"/>
      <c r="I248" s="58"/>
      <c r="J248" s="58"/>
      <c r="K248" s="58"/>
      <c r="L248" s="58"/>
      <c r="M248" s="58"/>
    </row>
    <row r="249" spans="3:13" x14ac:dyDescent="0.25">
      <c r="C249" s="58"/>
      <c r="D249" s="58"/>
      <c r="E249" s="58"/>
      <c r="F249" s="58"/>
      <c r="G249" s="58"/>
      <c r="H249" s="58"/>
      <c r="I249" s="58"/>
      <c r="J249" s="58"/>
      <c r="K249" s="58"/>
      <c r="L249" s="58"/>
      <c r="M249" s="58"/>
    </row>
    <row r="250" spans="3:13" x14ac:dyDescent="0.25">
      <c r="C250" s="58"/>
      <c r="D250" s="58"/>
      <c r="E250" s="58"/>
      <c r="F250" s="58"/>
      <c r="G250" s="58"/>
      <c r="H250" s="58"/>
      <c r="I250" s="58"/>
      <c r="J250" s="58"/>
      <c r="K250" s="58"/>
      <c r="L250" s="58"/>
      <c r="M250" s="58"/>
    </row>
    <row r="251" spans="3:13" x14ac:dyDescent="0.25">
      <c r="C251" s="58"/>
      <c r="D251" s="58"/>
      <c r="E251" s="58"/>
      <c r="F251" s="58"/>
      <c r="G251" s="58"/>
      <c r="H251" s="58"/>
      <c r="I251" s="58"/>
      <c r="J251" s="58"/>
      <c r="K251" s="58"/>
      <c r="L251" s="58"/>
      <c r="M251" s="58"/>
    </row>
    <row r="252" spans="3:13" x14ac:dyDescent="0.25">
      <c r="C252" s="58"/>
      <c r="D252" s="58"/>
      <c r="E252" s="58"/>
      <c r="F252" s="58"/>
      <c r="G252" s="58"/>
      <c r="H252" s="58"/>
      <c r="I252" s="58"/>
      <c r="J252" s="58"/>
      <c r="K252" s="58"/>
      <c r="L252" s="58"/>
      <c r="M252" s="58"/>
    </row>
    <row r="253" spans="3:13" x14ac:dyDescent="0.25">
      <c r="C253" s="58"/>
      <c r="D253" s="58"/>
      <c r="E253" s="58"/>
      <c r="F253" s="58"/>
      <c r="G253" s="58"/>
      <c r="H253" s="58"/>
      <c r="I253" s="58"/>
      <c r="J253" s="58"/>
      <c r="K253" s="58"/>
      <c r="L253" s="58"/>
      <c r="M253" s="58"/>
    </row>
    <row r="254" spans="3:13" x14ac:dyDescent="0.25">
      <c r="C254" s="58"/>
      <c r="D254" s="58"/>
      <c r="E254" s="58"/>
      <c r="F254" s="58"/>
      <c r="G254" s="58"/>
      <c r="H254" s="58"/>
      <c r="I254" s="58"/>
      <c r="J254" s="58"/>
      <c r="K254" s="58"/>
      <c r="L254" s="58"/>
      <c r="M254" s="58"/>
    </row>
    <row r="255" spans="3:13" x14ac:dyDescent="0.25">
      <c r="C255" s="58"/>
      <c r="D255" s="58"/>
      <c r="E255" s="58"/>
      <c r="F255" s="58"/>
      <c r="G255" s="58"/>
      <c r="H255" s="58"/>
      <c r="I255" s="58"/>
      <c r="J255" s="58"/>
      <c r="K255" s="58"/>
      <c r="L255" s="58"/>
      <c r="M255" s="58"/>
    </row>
    <row r="256" spans="3:13" x14ac:dyDescent="0.25">
      <c r="C256" s="58"/>
      <c r="D256" s="58"/>
      <c r="E256" s="58"/>
      <c r="F256" s="58"/>
      <c r="G256" s="58"/>
      <c r="H256" s="58"/>
      <c r="I256" s="58"/>
      <c r="J256" s="58"/>
      <c r="K256" s="58"/>
      <c r="L256" s="58"/>
      <c r="M256" s="58"/>
    </row>
    <row r="257" spans="3:13" x14ac:dyDescent="0.25">
      <c r="C257" s="58"/>
      <c r="D257" s="58"/>
      <c r="E257" s="58"/>
      <c r="F257" s="58"/>
      <c r="G257" s="58"/>
      <c r="H257" s="58"/>
      <c r="I257" s="58"/>
      <c r="J257" s="58"/>
      <c r="K257" s="58"/>
      <c r="L257" s="58"/>
      <c r="M257" s="58"/>
    </row>
    <row r="258" spans="3:13" x14ac:dyDescent="0.25">
      <c r="C258" s="58"/>
      <c r="D258" s="58"/>
      <c r="E258" s="58"/>
      <c r="F258" s="58"/>
      <c r="G258" s="58"/>
      <c r="H258" s="58"/>
      <c r="I258" s="58"/>
      <c r="J258" s="58"/>
      <c r="K258" s="58"/>
      <c r="L258" s="58"/>
      <c r="M258" s="58"/>
    </row>
    <row r="259" spans="3:13" x14ac:dyDescent="0.25">
      <c r="C259" s="58"/>
      <c r="D259" s="58"/>
      <c r="E259" s="58"/>
      <c r="F259" s="58"/>
      <c r="G259" s="58"/>
      <c r="H259" s="58"/>
      <c r="I259" s="58"/>
      <c r="J259" s="58"/>
      <c r="K259" s="58"/>
      <c r="L259" s="58"/>
      <c r="M259" s="58"/>
    </row>
    <row r="260" spans="3:13" x14ac:dyDescent="0.25">
      <c r="C260" s="58"/>
      <c r="D260" s="58"/>
      <c r="E260" s="58"/>
      <c r="F260" s="58"/>
      <c r="G260" s="58"/>
      <c r="H260" s="58"/>
      <c r="I260" s="58"/>
      <c r="J260" s="58"/>
      <c r="K260" s="58"/>
      <c r="L260" s="58"/>
      <c r="M260" s="58"/>
    </row>
    <row r="261" spans="3:13" x14ac:dyDescent="0.25">
      <c r="C261" s="58"/>
      <c r="D261" s="58"/>
      <c r="E261" s="58"/>
      <c r="F261" s="58"/>
      <c r="G261" s="58"/>
      <c r="H261" s="58"/>
      <c r="I261" s="58"/>
      <c r="J261" s="58"/>
      <c r="K261" s="58"/>
      <c r="L261" s="58"/>
      <c r="M261" s="58"/>
    </row>
    <row r="262" spans="3:13" x14ac:dyDescent="0.25">
      <c r="C262" s="58"/>
      <c r="D262" s="58"/>
      <c r="E262" s="58"/>
      <c r="F262" s="58"/>
      <c r="G262" s="58"/>
      <c r="H262" s="58"/>
      <c r="I262" s="58"/>
      <c r="J262" s="58"/>
      <c r="K262" s="58"/>
      <c r="L262" s="58"/>
      <c r="M262" s="58"/>
    </row>
    <row r="263" spans="3:13" x14ac:dyDescent="0.25">
      <c r="C263" s="58"/>
      <c r="D263" s="58"/>
      <c r="E263" s="58"/>
      <c r="F263" s="58"/>
      <c r="G263" s="58"/>
      <c r="H263" s="58"/>
      <c r="I263" s="58"/>
      <c r="J263" s="58"/>
      <c r="K263" s="58"/>
      <c r="L263" s="58"/>
      <c r="M263" s="58"/>
    </row>
    <row r="264" spans="3:13" x14ac:dyDescent="0.25">
      <c r="C264" s="58"/>
      <c r="D264" s="58"/>
      <c r="E264" s="58"/>
      <c r="F264" s="58"/>
      <c r="G264" s="58"/>
      <c r="H264" s="58"/>
      <c r="I264" s="58"/>
      <c r="J264" s="58"/>
      <c r="K264" s="58"/>
      <c r="L264" s="58"/>
      <c r="M264" s="58"/>
    </row>
    <row r="265" spans="3:13" x14ac:dyDescent="0.25">
      <c r="C265" s="58"/>
      <c r="D265" s="58"/>
      <c r="E265" s="58"/>
      <c r="F265" s="58"/>
      <c r="G265" s="58"/>
      <c r="H265" s="58"/>
      <c r="I265" s="58"/>
      <c r="J265" s="58"/>
      <c r="K265" s="58"/>
      <c r="L265" s="58"/>
      <c r="M265" s="58"/>
    </row>
    <row r="266" spans="3:13" x14ac:dyDescent="0.25">
      <c r="C266" s="58"/>
      <c r="D266" s="58"/>
      <c r="E266" s="58"/>
      <c r="F266" s="58"/>
      <c r="G266" s="58"/>
      <c r="H266" s="58"/>
      <c r="I266" s="58"/>
      <c r="J266" s="58"/>
      <c r="K266" s="58"/>
      <c r="L266" s="58"/>
      <c r="M266" s="58"/>
    </row>
    <row r="267" spans="3:13" x14ac:dyDescent="0.25">
      <c r="C267" s="58"/>
      <c r="D267" s="58"/>
      <c r="E267" s="58"/>
      <c r="F267" s="58"/>
      <c r="G267" s="58"/>
      <c r="H267" s="58"/>
      <c r="I267" s="58"/>
      <c r="J267" s="58"/>
      <c r="K267" s="58"/>
      <c r="L267" s="58"/>
      <c r="M267" s="58"/>
    </row>
    <row r="268" spans="3:13" x14ac:dyDescent="0.25">
      <c r="C268" s="58"/>
      <c r="D268" s="58"/>
      <c r="E268" s="58"/>
      <c r="F268" s="58"/>
      <c r="G268" s="58"/>
      <c r="H268" s="58"/>
      <c r="I268" s="58"/>
      <c r="J268" s="58"/>
      <c r="K268" s="58"/>
      <c r="L268" s="58"/>
      <c r="M268" s="58"/>
    </row>
    <row r="269" spans="3:13" x14ac:dyDescent="0.25">
      <c r="C269" s="58"/>
      <c r="D269" s="58"/>
      <c r="E269" s="58"/>
      <c r="F269" s="58"/>
      <c r="G269" s="58"/>
      <c r="H269" s="58"/>
      <c r="I269" s="58"/>
      <c r="J269" s="58"/>
      <c r="K269" s="58"/>
      <c r="L269" s="58"/>
      <c r="M269" s="58"/>
    </row>
    <row r="270" spans="3:13" x14ac:dyDescent="0.25">
      <c r="C270" s="58"/>
      <c r="D270" s="58"/>
      <c r="E270" s="58"/>
      <c r="F270" s="58"/>
      <c r="G270" s="58"/>
      <c r="H270" s="58"/>
      <c r="I270" s="58"/>
      <c r="J270" s="58"/>
      <c r="K270" s="58"/>
      <c r="L270" s="58"/>
      <c r="M270" s="58"/>
    </row>
    <row r="271" spans="3:13" x14ac:dyDescent="0.25">
      <c r="C271" s="58"/>
      <c r="D271" s="58"/>
      <c r="E271" s="58"/>
      <c r="F271" s="58"/>
      <c r="G271" s="58"/>
      <c r="H271" s="58"/>
      <c r="I271" s="58"/>
      <c r="J271" s="58"/>
      <c r="K271" s="58"/>
      <c r="L271" s="58"/>
      <c r="M271" s="58"/>
    </row>
    <row r="272" spans="3:13" x14ac:dyDescent="0.25">
      <c r="C272" s="58"/>
      <c r="D272" s="58"/>
      <c r="E272" s="58"/>
      <c r="F272" s="58"/>
      <c r="G272" s="58"/>
      <c r="H272" s="58"/>
      <c r="I272" s="58"/>
      <c r="J272" s="58"/>
      <c r="K272" s="58"/>
      <c r="L272" s="58"/>
      <c r="M272" s="58"/>
    </row>
    <row r="273" spans="3:13" x14ac:dyDescent="0.25">
      <c r="C273" s="58"/>
      <c r="D273" s="58"/>
      <c r="E273" s="58"/>
      <c r="F273" s="58"/>
      <c r="G273" s="58"/>
      <c r="H273" s="58"/>
      <c r="I273" s="58"/>
      <c r="J273" s="58"/>
      <c r="K273" s="58"/>
      <c r="L273" s="58"/>
      <c r="M273" s="58"/>
    </row>
    <row r="274" spans="3:13" x14ac:dyDescent="0.25">
      <c r="C274" s="58"/>
      <c r="D274" s="58"/>
      <c r="E274" s="58"/>
      <c r="F274" s="58"/>
      <c r="G274" s="58"/>
      <c r="H274" s="58"/>
      <c r="I274" s="58"/>
      <c r="J274" s="58"/>
      <c r="K274" s="58"/>
      <c r="L274" s="58"/>
      <c r="M274" s="58"/>
    </row>
    <row r="275" spans="3:13" x14ac:dyDescent="0.25">
      <c r="C275" s="58"/>
      <c r="D275" s="58"/>
      <c r="E275" s="58"/>
      <c r="F275" s="58"/>
      <c r="G275" s="58"/>
      <c r="H275" s="58"/>
      <c r="I275" s="58"/>
      <c r="J275" s="58"/>
      <c r="K275" s="58"/>
      <c r="L275" s="58"/>
      <c r="M275" s="58"/>
    </row>
    <row r="276" spans="3:13" x14ac:dyDescent="0.25">
      <c r="C276" s="58"/>
      <c r="D276" s="58"/>
      <c r="E276" s="58"/>
      <c r="F276" s="58"/>
      <c r="G276" s="58"/>
      <c r="H276" s="58"/>
      <c r="I276" s="58"/>
      <c r="J276" s="58"/>
      <c r="K276" s="58"/>
      <c r="L276" s="58"/>
      <c r="M276" s="58"/>
    </row>
    <row r="277" spans="3:13" x14ac:dyDescent="0.25">
      <c r="C277" s="58"/>
      <c r="D277" s="58"/>
      <c r="E277" s="58"/>
      <c r="F277" s="58"/>
      <c r="G277" s="58"/>
      <c r="H277" s="58"/>
      <c r="I277" s="58"/>
      <c r="J277" s="58"/>
      <c r="K277" s="58"/>
      <c r="L277" s="58"/>
      <c r="M277" s="58"/>
    </row>
    <row r="278" spans="3:13" x14ac:dyDescent="0.25">
      <c r="C278" s="58"/>
      <c r="D278" s="58"/>
      <c r="E278" s="58"/>
      <c r="F278" s="58"/>
      <c r="G278" s="58"/>
      <c r="H278" s="58"/>
      <c r="I278" s="58"/>
      <c r="J278" s="58"/>
      <c r="K278" s="58"/>
      <c r="L278" s="58"/>
      <c r="M278" s="58"/>
    </row>
    <row r="279" spans="3:13" x14ac:dyDescent="0.25">
      <c r="C279" s="58"/>
      <c r="D279" s="58"/>
      <c r="E279" s="58"/>
      <c r="F279" s="58"/>
      <c r="G279" s="58"/>
      <c r="H279" s="58"/>
      <c r="I279" s="58"/>
      <c r="J279" s="58"/>
      <c r="K279" s="58"/>
      <c r="L279" s="58"/>
      <c r="M279" s="58"/>
    </row>
    <row r="280" spans="3:13" x14ac:dyDescent="0.25">
      <c r="C280" s="58"/>
      <c r="D280" s="58"/>
      <c r="E280" s="58"/>
      <c r="F280" s="58"/>
      <c r="G280" s="58"/>
      <c r="H280" s="58"/>
      <c r="I280" s="58"/>
      <c r="J280" s="58"/>
      <c r="K280" s="58"/>
      <c r="L280" s="58"/>
      <c r="M280" s="58"/>
    </row>
    <row r="281" spans="3:13" x14ac:dyDescent="0.25">
      <c r="C281" s="58"/>
      <c r="D281" s="58"/>
      <c r="E281" s="58"/>
      <c r="F281" s="58"/>
      <c r="G281" s="58"/>
      <c r="H281" s="58"/>
      <c r="I281" s="58"/>
      <c r="J281" s="58"/>
      <c r="K281" s="58"/>
      <c r="L281" s="58"/>
      <c r="M281" s="58"/>
    </row>
    <row r="282" spans="3:13" x14ac:dyDescent="0.25">
      <c r="C282" s="58"/>
      <c r="D282" s="58"/>
      <c r="E282" s="58"/>
      <c r="F282" s="58"/>
      <c r="G282" s="58"/>
      <c r="H282" s="58"/>
      <c r="I282" s="58"/>
      <c r="J282" s="58"/>
      <c r="K282" s="58"/>
      <c r="L282" s="58"/>
      <c r="M282" s="58"/>
    </row>
    <row r="283" spans="3:13" x14ac:dyDescent="0.25">
      <c r="C283" s="58"/>
      <c r="D283" s="58"/>
      <c r="E283" s="58"/>
      <c r="F283" s="58"/>
      <c r="G283" s="58"/>
      <c r="H283" s="58"/>
      <c r="I283" s="58"/>
      <c r="J283" s="58"/>
      <c r="K283" s="58"/>
      <c r="L283" s="58"/>
      <c r="M283" s="58"/>
    </row>
    <row r="284" spans="3:13" x14ac:dyDescent="0.25">
      <c r="C284" s="58"/>
      <c r="D284" s="58"/>
      <c r="E284" s="58"/>
      <c r="F284" s="58"/>
      <c r="G284" s="58"/>
      <c r="H284" s="58"/>
      <c r="I284" s="58"/>
      <c r="J284" s="58"/>
      <c r="K284" s="58"/>
      <c r="L284" s="58"/>
      <c r="M284" s="58"/>
    </row>
    <row r="285" spans="3:13" x14ac:dyDescent="0.25">
      <c r="C285" s="58"/>
      <c r="D285" s="58"/>
      <c r="E285" s="58"/>
      <c r="F285" s="58"/>
      <c r="G285" s="58"/>
      <c r="H285" s="58"/>
      <c r="I285" s="58"/>
      <c r="J285" s="58"/>
      <c r="K285" s="58"/>
      <c r="L285" s="58"/>
      <c r="M285" s="58"/>
    </row>
    <row r="286" spans="3:13" x14ac:dyDescent="0.25">
      <c r="C286" s="58"/>
      <c r="D286" s="58"/>
      <c r="E286" s="58"/>
      <c r="F286" s="58"/>
      <c r="G286" s="58"/>
      <c r="H286" s="58"/>
      <c r="I286" s="58"/>
      <c r="J286" s="58"/>
      <c r="K286" s="58"/>
      <c r="L286" s="58"/>
      <c r="M286" s="58"/>
    </row>
    <row r="287" spans="3:13" x14ac:dyDescent="0.25">
      <c r="C287" s="58"/>
      <c r="D287" s="58"/>
      <c r="E287" s="58"/>
      <c r="F287" s="58"/>
      <c r="G287" s="58"/>
      <c r="H287" s="58"/>
      <c r="I287" s="58"/>
      <c r="J287" s="58"/>
      <c r="K287" s="58"/>
      <c r="L287" s="58"/>
      <c r="M287" s="58"/>
    </row>
    <row r="288" spans="3:13" x14ac:dyDescent="0.25">
      <c r="C288" s="58"/>
      <c r="D288" s="58"/>
      <c r="E288" s="58"/>
      <c r="F288" s="58"/>
      <c r="G288" s="58"/>
      <c r="H288" s="58"/>
      <c r="I288" s="58"/>
      <c r="J288" s="58"/>
      <c r="K288" s="58"/>
      <c r="L288" s="58"/>
      <c r="M288" s="58"/>
    </row>
    <row r="289" spans="3:13" x14ac:dyDescent="0.25">
      <c r="C289" s="58"/>
      <c r="D289" s="58"/>
      <c r="E289" s="58"/>
      <c r="F289" s="58"/>
      <c r="G289" s="58"/>
      <c r="H289" s="58"/>
      <c r="I289" s="58"/>
      <c r="J289" s="58"/>
      <c r="K289" s="58"/>
      <c r="L289" s="58"/>
      <c r="M289" s="58"/>
    </row>
    <row r="290" spans="3:13" x14ac:dyDescent="0.25">
      <c r="C290" s="58"/>
      <c r="D290" s="58"/>
      <c r="E290" s="58"/>
      <c r="F290" s="58"/>
      <c r="G290" s="58"/>
      <c r="H290" s="58"/>
      <c r="I290" s="58"/>
      <c r="J290" s="58"/>
      <c r="K290" s="58"/>
      <c r="L290" s="58"/>
      <c r="M290" s="58"/>
    </row>
    <row r="291" spans="3:13" x14ac:dyDescent="0.25">
      <c r="C291" s="58"/>
      <c r="D291" s="58"/>
      <c r="E291" s="58"/>
      <c r="F291" s="58"/>
      <c r="G291" s="58"/>
      <c r="H291" s="58"/>
      <c r="I291" s="58"/>
      <c r="J291" s="58"/>
      <c r="K291" s="58"/>
      <c r="L291" s="58"/>
      <c r="M291" s="58"/>
    </row>
    <row r="292" spans="3:13" x14ac:dyDescent="0.25">
      <c r="C292" s="58"/>
      <c r="D292" s="58"/>
      <c r="E292" s="58"/>
      <c r="F292" s="58"/>
      <c r="G292" s="58"/>
      <c r="H292" s="58"/>
      <c r="I292" s="58"/>
      <c r="J292" s="58"/>
      <c r="K292" s="58"/>
      <c r="L292" s="58"/>
      <c r="M292" s="58"/>
    </row>
    <row r="293" spans="3:13" x14ac:dyDescent="0.25">
      <c r="C293" s="58"/>
      <c r="D293" s="58"/>
      <c r="E293" s="58"/>
      <c r="F293" s="58"/>
      <c r="G293" s="58"/>
      <c r="H293" s="58"/>
      <c r="I293" s="58"/>
      <c r="J293" s="58"/>
      <c r="K293" s="58"/>
      <c r="L293" s="58"/>
      <c r="M293" s="58"/>
    </row>
    <row r="294" spans="3:13" x14ac:dyDescent="0.25">
      <c r="C294" s="58"/>
      <c r="D294" s="58"/>
      <c r="E294" s="58"/>
      <c r="F294" s="58"/>
      <c r="G294" s="58"/>
      <c r="H294" s="58"/>
      <c r="I294" s="58"/>
      <c r="J294" s="58"/>
      <c r="K294" s="58"/>
      <c r="L294" s="58"/>
      <c r="M294" s="58"/>
    </row>
    <row r="295" spans="3:13" x14ac:dyDescent="0.25">
      <c r="C295" s="58"/>
      <c r="D295" s="58"/>
      <c r="E295" s="58"/>
      <c r="F295" s="58"/>
      <c r="G295" s="58"/>
      <c r="H295" s="58"/>
      <c r="I295" s="58"/>
      <c r="J295" s="58"/>
      <c r="K295" s="58"/>
      <c r="L295" s="58"/>
      <c r="M295" s="58"/>
    </row>
    <row r="296" spans="3:13" x14ac:dyDescent="0.25">
      <c r="C296" s="58"/>
      <c r="D296" s="58"/>
      <c r="E296" s="58"/>
      <c r="F296" s="58"/>
      <c r="G296" s="58"/>
      <c r="H296" s="58"/>
      <c r="I296" s="58"/>
      <c r="J296" s="58"/>
      <c r="K296" s="58"/>
      <c r="L296" s="58"/>
      <c r="M296" s="58"/>
    </row>
    <row r="297" spans="3:13" x14ac:dyDescent="0.25">
      <c r="C297" s="58"/>
      <c r="D297" s="58"/>
      <c r="E297" s="58"/>
      <c r="F297" s="58"/>
      <c r="G297" s="58"/>
      <c r="H297" s="58"/>
      <c r="I297" s="58"/>
      <c r="J297" s="58"/>
      <c r="K297" s="58"/>
      <c r="L297" s="58"/>
      <c r="M297" s="58"/>
    </row>
    <row r="298" spans="3:13" x14ac:dyDescent="0.25">
      <c r="C298" s="58"/>
      <c r="D298" s="58"/>
      <c r="E298" s="58"/>
      <c r="F298" s="58"/>
      <c r="G298" s="58"/>
      <c r="H298" s="58"/>
      <c r="I298" s="58"/>
      <c r="J298" s="58"/>
      <c r="K298" s="58"/>
      <c r="L298" s="58"/>
      <c r="M298" s="58"/>
    </row>
    <row r="299" spans="3:13" x14ac:dyDescent="0.25">
      <c r="C299" s="58"/>
      <c r="D299" s="58"/>
      <c r="E299" s="58"/>
      <c r="F299" s="58"/>
      <c r="G299" s="58"/>
      <c r="H299" s="58"/>
      <c r="I299" s="58"/>
      <c r="J299" s="58"/>
      <c r="K299" s="58"/>
      <c r="L299" s="58"/>
      <c r="M299" s="58"/>
    </row>
    <row r="300" spans="3:13" x14ac:dyDescent="0.25">
      <c r="C300" s="58"/>
      <c r="D300" s="58"/>
      <c r="E300" s="58"/>
      <c r="F300" s="58"/>
      <c r="G300" s="58"/>
      <c r="H300" s="58"/>
      <c r="I300" s="58"/>
      <c r="J300" s="58"/>
      <c r="K300" s="58"/>
      <c r="L300" s="58"/>
      <c r="M300" s="58"/>
    </row>
    <row r="301" spans="3:13" x14ac:dyDescent="0.25">
      <c r="C301" s="58"/>
      <c r="D301" s="58"/>
      <c r="E301" s="58"/>
      <c r="F301" s="58"/>
      <c r="G301" s="58"/>
      <c r="H301" s="58"/>
      <c r="I301" s="58"/>
      <c r="J301" s="58"/>
      <c r="K301" s="58"/>
      <c r="L301" s="58"/>
      <c r="M301" s="58"/>
    </row>
    <row r="302" spans="3:13" x14ac:dyDescent="0.25">
      <c r="C302" s="58"/>
      <c r="D302" s="58"/>
      <c r="E302" s="58"/>
      <c r="F302" s="58"/>
      <c r="G302" s="58"/>
      <c r="H302" s="58"/>
      <c r="I302" s="58"/>
      <c r="J302" s="58"/>
      <c r="K302" s="58"/>
      <c r="L302" s="58"/>
      <c r="M302" s="58"/>
    </row>
    <row r="303" spans="3:13" x14ac:dyDescent="0.25">
      <c r="C303" s="58"/>
      <c r="D303" s="58"/>
      <c r="E303" s="58"/>
      <c r="F303" s="58"/>
      <c r="G303" s="58"/>
      <c r="H303" s="58"/>
      <c r="I303" s="58"/>
      <c r="J303" s="58"/>
      <c r="K303" s="58"/>
      <c r="L303" s="58"/>
      <c r="M303" s="58"/>
    </row>
    <row r="304" spans="3:13" x14ac:dyDescent="0.25">
      <c r="C304" s="58"/>
      <c r="D304" s="58"/>
      <c r="E304" s="58"/>
      <c r="F304" s="58"/>
      <c r="G304" s="58"/>
      <c r="H304" s="58"/>
      <c r="I304" s="58"/>
      <c r="J304" s="58"/>
      <c r="K304" s="58"/>
      <c r="L304" s="58"/>
      <c r="M304" s="58"/>
    </row>
    <row r="305" spans="3:13" x14ac:dyDescent="0.25">
      <c r="C305" s="58"/>
      <c r="D305" s="58"/>
      <c r="E305" s="58"/>
      <c r="F305" s="58"/>
      <c r="G305" s="58"/>
      <c r="H305" s="58"/>
      <c r="I305" s="58"/>
      <c r="J305" s="58"/>
      <c r="K305" s="58"/>
      <c r="L305" s="58"/>
      <c r="M305" s="58"/>
    </row>
    <row r="306" spans="3:13" x14ac:dyDescent="0.25">
      <c r="C306" s="58"/>
      <c r="D306" s="58"/>
      <c r="E306" s="58"/>
      <c r="F306" s="58"/>
      <c r="G306" s="58"/>
      <c r="H306" s="58"/>
      <c r="I306" s="58"/>
      <c r="J306" s="58"/>
      <c r="K306" s="58"/>
      <c r="L306" s="58"/>
      <c r="M306" s="58"/>
    </row>
    <row r="307" spans="3:13" x14ac:dyDescent="0.25">
      <c r="C307" s="58"/>
      <c r="D307" s="58"/>
      <c r="E307" s="58"/>
      <c r="F307" s="58"/>
      <c r="G307" s="58"/>
      <c r="H307" s="58"/>
      <c r="I307" s="58"/>
      <c r="J307" s="58"/>
      <c r="K307" s="58"/>
      <c r="L307" s="58"/>
      <c r="M307" s="58"/>
    </row>
    <row r="308" spans="3:13" x14ac:dyDescent="0.25">
      <c r="C308" s="58"/>
      <c r="D308" s="58"/>
      <c r="E308" s="58"/>
      <c r="F308" s="58"/>
      <c r="G308" s="58"/>
      <c r="H308" s="58"/>
      <c r="I308" s="58"/>
      <c r="J308" s="58"/>
      <c r="K308" s="58"/>
      <c r="L308" s="58"/>
      <c r="M308" s="58"/>
    </row>
    <row r="309" spans="3:13" x14ac:dyDescent="0.25">
      <c r="C309" s="58"/>
      <c r="D309" s="58"/>
      <c r="E309" s="58"/>
      <c r="F309" s="58"/>
      <c r="G309" s="58"/>
      <c r="H309" s="58"/>
      <c r="I309" s="58"/>
      <c r="J309" s="58"/>
      <c r="K309" s="58"/>
      <c r="L309" s="58"/>
      <c r="M309" s="58"/>
    </row>
    <row r="310" spans="3:13" x14ac:dyDescent="0.25">
      <c r="C310" s="58"/>
      <c r="D310" s="58"/>
      <c r="E310" s="58"/>
      <c r="F310" s="58"/>
      <c r="G310" s="58"/>
      <c r="H310" s="58"/>
      <c r="I310" s="58"/>
      <c r="J310" s="58"/>
      <c r="K310" s="58"/>
      <c r="L310" s="58"/>
      <c r="M310" s="58"/>
    </row>
    <row r="311" spans="3:13" x14ac:dyDescent="0.25">
      <c r="C311" s="58"/>
      <c r="D311" s="58"/>
      <c r="E311" s="58"/>
      <c r="F311" s="58"/>
      <c r="G311" s="58"/>
      <c r="H311" s="58"/>
      <c r="I311" s="58"/>
      <c r="J311" s="58"/>
      <c r="K311" s="58"/>
      <c r="L311" s="58"/>
      <c r="M311" s="58"/>
    </row>
    <row r="312" spans="3:13" x14ac:dyDescent="0.25">
      <c r="C312" s="58"/>
      <c r="D312" s="58"/>
      <c r="E312" s="58"/>
      <c r="F312" s="58"/>
      <c r="G312" s="58"/>
      <c r="H312" s="58"/>
      <c r="I312" s="58"/>
      <c r="J312" s="58"/>
      <c r="K312" s="58"/>
      <c r="L312" s="58"/>
      <c r="M312" s="58"/>
    </row>
    <row r="313" spans="3:13" x14ac:dyDescent="0.25">
      <c r="C313" s="58"/>
      <c r="D313" s="58"/>
      <c r="E313" s="58"/>
      <c r="F313" s="58"/>
      <c r="G313" s="58"/>
      <c r="H313" s="58"/>
      <c r="I313" s="58"/>
      <c r="J313" s="58"/>
      <c r="K313" s="58"/>
      <c r="L313" s="58"/>
      <c r="M313" s="58"/>
    </row>
    <row r="314" spans="3:13" x14ac:dyDescent="0.25">
      <c r="C314" s="58"/>
      <c r="D314" s="58"/>
      <c r="E314" s="58"/>
      <c r="F314" s="58"/>
      <c r="G314" s="58"/>
      <c r="H314" s="58"/>
      <c r="I314" s="58"/>
      <c r="J314" s="58"/>
      <c r="K314" s="58"/>
      <c r="L314" s="58"/>
      <c r="M314" s="58"/>
    </row>
    <row r="315" spans="3:13" x14ac:dyDescent="0.25">
      <c r="C315" s="58"/>
      <c r="D315" s="58"/>
      <c r="E315" s="58"/>
      <c r="F315" s="58"/>
      <c r="G315" s="58"/>
      <c r="H315" s="58"/>
      <c r="I315" s="58"/>
      <c r="J315" s="58"/>
      <c r="K315" s="58"/>
      <c r="L315" s="58"/>
      <c r="M315" s="58"/>
    </row>
    <row r="316" spans="3:13" x14ac:dyDescent="0.25">
      <c r="C316" s="58"/>
      <c r="D316" s="58"/>
      <c r="E316" s="58"/>
      <c r="F316" s="58"/>
      <c r="G316" s="58"/>
      <c r="H316" s="58"/>
      <c r="I316" s="58"/>
      <c r="J316" s="58"/>
      <c r="K316" s="58"/>
      <c r="L316" s="58"/>
      <c r="M316" s="58"/>
    </row>
    <row r="317" spans="3:13" x14ac:dyDescent="0.25">
      <c r="C317" s="58"/>
      <c r="D317" s="58"/>
      <c r="E317" s="58"/>
      <c r="F317" s="58"/>
      <c r="G317" s="58"/>
      <c r="H317" s="58"/>
      <c r="I317" s="58"/>
      <c r="J317" s="58"/>
      <c r="K317" s="58"/>
      <c r="L317" s="58"/>
      <c r="M317" s="58"/>
    </row>
    <row r="318" spans="3:13" x14ac:dyDescent="0.25">
      <c r="C318" s="58"/>
      <c r="D318" s="58"/>
      <c r="E318" s="58"/>
      <c r="F318" s="58"/>
      <c r="G318" s="58"/>
      <c r="H318" s="58"/>
      <c r="I318" s="58"/>
      <c r="J318" s="58"/>
      <c r="K318" s="58"/>
      <c r="L318" s="58"/>
      <c r="M318" s="58"/>
    </row>
    <row r="319" spans="3:13" x14ac:dyDescent="0.25">
      <c r="C319" s="58"/>
      <c r="D319" s="58"/>
      <c r="E319" s="58"/>
      <c r="F319" s="58"/>
      <c r="G319" s="58"/>
      <c r="H319" s="58"/>
      <c r="I319" s="58"/>
      <c r="J319" s="58"/>
      <c r="K319" s="58"/>
      <c r="L319" s="58"/>
      <c r="M319" s="58"/>
    </row>
    <row r="320" spans="3:13" x14ac:dyDescent="0.25">
      <c r="C320" s="58"/>
      <c r="D320" s="58"/>
      <c r="E320" s="58"/>
      <c r="F320" s="58"/>
      <c r="G320" s="58"/>
      <c r="H320" s="58"/>
      <c r="I320" s="58"/>
      <c r="J320" s="58"/>
      <c r="K320" s="58"/>
      <c r="L320" s="58"/>
      <c r="M320" s="58"/>
    </row>
    <row r="321" spans="3:13" x14ac:dyDescent="0.25">
      <c r="C321" s="58"/>
      <c r="D321" s="58"/>
      <c r="E321" s="58"/>
      <c r="F321" s="58"/>
      <c r="G321" s="58"/>
      <c r="H321" s="58"/>
      <c r="I321" s="58"/>
      <c r="J321" s="58"/>
      <c r="K321" s="58"/>
      <c r="L321" s="58"/>
      <c r="M321" s="58"/>
    </row>
    <row r="322" spans="3:13" x14ac:dyDescent="0.25">
      <c r="C322" s="58"/>
      <c r="D322" s="58"/>
      <c r="E322" s="58"/>
      <c r="F322" s="58"/>
      <c r="G322" s="58"/>
      <c r="H322" s="58"/>
      <c r="I322" s="58"/>
      <c r="J322" s="58"/>
      <c r="K322" s="58"/>
      <c r="L322" s="58"/>
      <c r="M322" s="58"/>
    </row>
    <row r="323" spans="3:13" x14ac:dyDescent="0.25">
      <c r="C323" s="58"/>
      <c r="D323" s="58"/>
      <c r="E323" s="58"/>
      <c r="F323" s="58"/>
      <c r="G323" s="58"/>
      <c r="H323" s="58"/>
      <c r="I323" s="58"/>
      <c r="J323" s="58"/>
      <c r="K323" s="58"/>
      <c r="L323" s="58"/>
      <c r="M323" s="58"/>
    </row>
    <row r="324" spans="3:13" x14ac:dyDescent="0.25">
      <c r="C324" s="58"/>
      <c r="D324" s="58"/>
      <c r="E324" s="58"/>
      <c r="F324" s="58"/>
      <c r="G324" s="58"/>
      <c r="H324" s="58"/>
      <c r="I324" s="58"/>
      <c r="J324" s="58"/>
      <c r="K324" s="58"/>
      <c r="L324" s="58"/>
      <c r="M324" s="58"/>
    </row>
    <row r="325" spans="3:13" x14ac:dyDescent="0.25">
      <c r="C325" s="58"/>
      <c r="D325" s="58"/>
      <c r="E325" s="58"/>
      <c r="F325" s="58"/>
      <c r="G325" s="58"/>
      <c r="H325" s="58"/>
      <c r="I325" s="58"/>
      <c r="J325" s="58"/>
      <c r="K325" s="58"/>
      <c r="L325" s="58"/>
      <c r="M325" s="58"/>
    </row>
    <row r="326" spans="3:13" x14ac:dyDescent="0.25">
      <c r="C326" s="58"/>
      <c r="D326" s="58"/>
      <c r="E326" s="58"/>
      <c r="F326" s="58"/>
      <c r="G326" s="58"/>
      <c r="H326" s="58"/>
      <c r="I326" s="58"/>
      <c r="J326" s="58"/>
      <c r="K326" s="58"/>
      <c r="L326" s="58"/>
      <c r="M326" s="58"/>
    </row>
    <row r="327" spans="3:13" x14ac:dyDescent="0.25">
      <c r="C327" s="58"/>
      <c r="D327" s="58"/>
      <c r="E327" s="58"/>
      <c r="F327" s="58"/>
      <c r="G327" s="58"/>
      <c r="H327" s="58"/>
      <c r="I327" s="58"/>
      <c r="J327" s="58"/>
      <c r="K327" s="58"/>
      <c r="L327" s="58"/>
      <c r="M327" s="58"/>
    </row>
    <row r="328" spans="3:13" x14ac:dyDescent="0.25">
      <c r="C328" s="58"/>
      <c r="D328" s="58"/>
      <c r="E328" s="58"/>
      <c r="F328" s="58"/>
      <c r="G328" s="58"/>
      <c r="H328" s="58"/>
      <c r="I328" s="58"/>
      <c r="J328" s="58"/>
      <c r="K328" s="58"/>
      <c r="L328" s="58"/>
      <c r="M328" s="58"/>
    </row>
    <row r="329" spans="3:13" x14ac:dyDescent="0.25">
      <c r="C329" s="58"/>
      <c r="D329" s="58"/>
      <c r="E329" s="58"/>
      <c r="F329" s="58"/>
      <c r="G329" s="58"/>
      <c r="H329" s="58"/>
      <c r="I329" s="58"/>
      <c r="J329" s="58"/>
      <c r="K329" s="58"/>
      <c r="L329" s="58"/>
      <c r="M329" s="58"/>
    </row>
    <row r="330" spans="3:13" x14ac:dyDescent="0.25">
      <c r="C330" s="58"/>
      <c r="D330" s="58"/>
      <c r="E330" s="58"/>
      <c r="F330" s="58"/>
      <c r="G330" s="58"/>
      <c r="H330" s="58"/>
      <c r="I330" s="58"/>
      <c r="J330" s="58"/>
      <c r="K330" s="58"/>
      <c r="L330" s="58"/>
      <c r="M330" s="58"/>
    </row>
    <row r="331" spans="3:13" x14ac:dyDescent="0.25">
      <c r="C331" s="58"/>
      <c r="D331" s="58"/>
      <c r="E331" s="58"/>
      <c r="F331" s="58"/>
      <c r="G331" s="58"/>
      <c r="H331" s="58"/>
      <c r="I331" s="58"/>
      <c r="J331" s="58"/>
      <c r="K331" s="58"/>
      <c r="L331" s="58"/>
      <c r="M331" s="58"/>
    </row>
    <row r="332" spans="3:13" x14ac:dyDescent="0.25">
      <c r="C332" s="58"/>
      <c r="D332" s="58"/>
      <c r="E332" s="58"/>
      <c r="F332" s="58"/>
      <c r="G332" s="58"/>
      <c r="H332" s="58"/>
      <c r="I332" s="58"/>
      <c r="J332" s="58"/>
      <c r="K332" s="58"/>
      <c r="L332" s="58"/>
      <c r="M332" s="58"/>
    </row>
    <row r="333" spans="3:13" x14ac:dyDescent="0.25">
      <c r="C333" s="58"/>
      <c r="D333" s="58"/>
      <c r="E333" s="58"/>
      <c r="F333" s="58"/>
      <c r="G333" s="58"/>
      <c r="H333" s="58"/>
      <c r="I333" s="58"/>
      <c r="J333" s="58"/>
      <c r="K333" s="58"/>
      <c r="L333" s="58"/>
      <c r="M333" s="58"/>
    </row>
    <row r="334" spans="3:13" x14ac:dyDescent="0.25">
      <c r="C334" s="58"/>
      <c r="D334" s="58"/>
      <c r="E334" s="58"/>
      <c r="F334" s="58"/>
      <c r="G334" s="58"/>
      <c r="H334" s="58"/>
      <c r="I334" s="58"/>
      <c r="J334" s="58"/>
      <c r="K334" s="58"/>
      <c r="L334" s="58"/>
      <c r="M334" s="58"/>
    </row>
    <row r="335" spans="3:13" x14ac:dyDescent="0.25">
      <c r="C335" s="58"/>
      <c r="D335" s="58"/>
      <c r="E335" s="58"/>
      <c r="F335" s="58"/>
      <c r="G335" s="58"/>
      <c r="H335" s="58"/>
      <c r="I335" s="58"/>
      <c r="J335" s="58"/>
      <c r="K335" s="58"/>
      <c r="L335" s="58"/>
      <c r="M335" s="58"/>
    </row>
    <row r="336" spans="3:13" x14ac:dyDescent="0.25">
      <c r="C336" s="58"/>
      <c r="D336" s="58"/>
      <c r="E336" s="58"/>
      <c r="F336" s="58"/>
      <c r="G336" s="58"/>
      <c r="H336" s="58"/>
      <c r="I336" s="58"/>
      <c r="J336" s="58"/>
      <c r="K336" s="58"/>
      <c r="L336" s="58"/>
      <c r="M336" s="58"/>
    </row>
    <row r="337" spans="3:13" x14ac:dyDescent="0.25">
      <c r="C337" s="58"/>
      <c r="D337" s="58"/>
      <c r="E337" s="58"/>
      <c r="F337" s="58"/>
      <c r="G337" s="58"/>
      <c r="H337" s="58"/>
      <c r="I337" s="58"/>
      <c r="J337" s="58"/>
      <c r="K337" s="58"/>
      <c r="L337" s="58"/>
      <c r="M337" s="58"/>
    </row>
    <row r="338" spans="3:13" x14ac:dyDescent="0.25">
      <c r="C338" s="58"/>
      <c r="D338" s="58"/>
      <c r="E338" s="58"/>
      <c r="F338" s="58"/>
      <c r="G338" s="58"/>
      <c r="H338" s="58"/>
      <c r="I338" s="58"/>
      <c r="J338" s="58"/>
      <c r="K338" s="58"/>
      <c r="L338" s="58"/>
      <c r="M338" s="58"/>
    </row>
    <row r="339" spans="3:13" x14ac:dyDescent="0.25">
      <c r="C339" s="58"/>
      <c r="D339" s="58"/>
      <c r="E339" s="58"/>
      <c r="F339" s="58"/>
      <c r="G339" s="58"/>
      <c r="H339" s="58"/>
      <c r="I339" s="58"/>
      <c r="J339" s="58"/>
      <c r="K339" s="58"/>
      <c r="L339" s="58"/>
      <c r="M339" s="58"/>
    </row>
    <row r="340" spans="3:13" x14ac:dyDescent="0.25">
      <c r="C340" s="58"/>
      <c r="D340" s="58"/>
      <c r="E340" s="58"/>
      <c r="F340" s="58"/>
      <c r="G340" s="58"/>
      <c r="H340" s="58"/>
      <c r="I340" s="58"/>
      <c r="J340" s="58"/>
      <c r="K340" s="58"/>
      <c r="L340" s="58"/>
      <c r="M340" s="58"/>
    </row>
    <row r="341" spans="3:13" x14ac:dyDescent="0.25">
      <c r="C341" s="58"/>
      <c r="D341" s="58"/>
      <c r="E341" s="58"/>
      <c r="F341" s="58"/>
      <c r="G341" s="58"/>
      <c r="H341" s="58"/>
      <c r="I341" s="58"/>
      <c r="J341" s="58"/>
      <c r="K341" s="58"/>
      <c r="L341" s="58"/>
      <c r="M341" s="58"/>
    </row>
    <row r="342" spans="3:13" x14ac:dyDescent="0.25">
      <c r="C342" s="58"/>
      <c r="D342" s="58"/>
      <c r="E342" s="58"/>
      <c r="F342" s="58"/>
      <c r="G342" s="58"/>
      <c r="H342" s="58"/>
      <c r="I342" s="58"/>
      <c r="J342" s="58"/>
      <c r="K342" s="58"/>
      <c r="L342" s="58"/>
      <c r="M342" s="58"/>
    </row>
    <row r="343" spans="3:13" x14ac:dyDescent="0.25">
      <c r="C343" s="58"/>
      <c r="D343" s="58"/>
      <c r="E343" s="58"/>
      <c r="F343" s="58"/>
      <c r="G343" s="58"/>
      <c r="H343" s="58"/>
      <c r="I343" s="58"/>
      <c r="J343" s="58"/>
      <c r="K343" s="58"/>
      <c r="L343" s="58"/>
      <c r="M343" s="58"/>
    </row>
    <row r="344" spans="3:13" x14ac:dyDescent="0.25">
      <c r="C344" s="58"/>
      <c r="D344" s="58"/>
      <c r="E344" s="58"/>
      <c r="F344" s="58"/>
      <c r="G344" s="58"/>
      <c r="H344" s="58"/>
      <c r="I344" s="58"/>
      <c r="J344" s="58"/>
      <c r="K344" s="58"/>
      <c r="L344" s="58"/>
      <c r="M344" s="58"/>
    </row>
    <row r="345" spans="3:13" x14ac:dyDescent="0.25">
      <c r="C345" s="58"/>
      <c r="D345" s="58"/>
      <c r="E345" s="58"/>
      <c r="F345" s="58"/>
      <c r="G345" s="58"/>
      <c r="H345" s="58"/>
      <c r="I345" s="58"/>
      <c r="J345" s="58"/>
      <c r="K345" s="58"/>
      <c r="L345" s="58"/>
      <c r="M345" s="58"/>
    </row>
    <row r="346" spans="3:13" x14ac:dyDescent="0.25">
      <c r="C346" s="58"/>
      <c r="D346" s="58"/>
      <c r="E346" s="58"/>
      <c r="F346" s="58"/>
      <c r="G346" s="58"/>
      <c r="H346" s="58"/>
      <c r="I346" s="58"/>
      <c r="J346" s="58"/>
      <c r="K346" s="58"/>
      <c r="L346" s="58"/>
      <c r="M346" s="58"/>
    </row>
    <row r="347" spans="3:13" x14ac:dyDescent="0.25">
      <c r="C347" s="58"/>
      <c r="D347" s="58"/>
      <c r="E347" s="58"/>
      <c r="F347" s="58"/>
      <c r="G347" s="58"/>
      <c r="H347" s="58"/>
      <c r="I347" s="58"/>
      <c r="J347" s="58"/>
      <c r="K347" s="58"/>
      <c r="L347" s="58"/>
      <c r="M347" s="58"/>
    </row>
    <row r="348" spans="3:13" x14ac:dyDescent="0.25">
      <c r="C348" s="58"/>
      <c r="D348" s="58"/>
      <c r="E348" s="58"/>
      <c r="F348" s="58"/>
      <c r="G348" s="58"/>
      <c r="H348" s="58"/>
      <c r="I348" s="58"/>
      <c r="J348" s="58"/>
      <c r="K348" s="58"/>
      <c r="L348" s="58"/>
      <c r="M348" s="58"/>
    </row>
    <row r="349" spans="3:13" x14ac:dyDescent="0.25">
      <c r="C349" s="58"/>
      <c r="D349" s="58"/>
      <c r="E349" s="58"/>
      <c r="F349" s="58"/>
      <c r="G349" s="58"/>
      <c r="H349" s="58"/>
      <c r="I349" s="58"/>
      <c r="J349" s="58"/>
      <c r="K349" s="58"/>
      <c r="L349" s="58"/>
      <c r="M349" s="58"/>
    </row>
    <row r="350" spans="3:13" x14ac:dyDescent="0.25">
      <c r="C350" s="58"/>
      <c r="D350" s="58"/>
      <c r="E350" s="58"/>
      <c r="F350" s="58"/>
      <c r="G350" s="58"/>
      <c r="H350" s="58"/>
      <c r="I350" s="58"/>
      <c r="J350" s="58"/>
      <c r="K350" s="58"/>
      <c r="L350" s="58"/>
      <c r="M350" s="58"/>
    </row>
    <row r="351" spans="3:13" x14ac:dyDescent="0.25">
      <c r="C351" s="58"/>
      <c r="D351" s="58"/>
      <c r="E351" s="58"/>
      <c r="F351" s="58"/>
      <c r="G351" s="58"/>
      <c r="H351" s="58"/>
      <c r="I351" s="58"/>
      <c r="J351" s="58"/>
      <c r="K351" s="58"/>
      <c r="L351" s="58"/>
      <c r="M351" s="58"/>
    </row>
    <row r="352" spans="3:13" x14ac:dyDescent="0.25">
      <c r="C352" s="58"/>
      <c r="D352" s="58"/>
      <c r="E352" s="58"/>
      <c r="F352" s="58"/>
      <c r="G352" s="58"/>
      <c r="H352" s="58"/>
      <c r="I352" s="58"/>
      <c r="J352" s="58"/>
      <c r="K352" s="58"/>
      <c r="L352" s="58"/>
      <c r="M352" s="58"/>
    </row>
    <row r="353" spans="3:13" x14ac:dyDescent="0.25">
      <c r="C353" s="58"/>
      <c r="D353" s="58"/>
      <c r="E353" s="58"/>
      <c r="F353" s="58"/>
      <c r="G353" s="58"/>
      <c r="H353" s="58"/>
      <c r="I353" s="58"/>
      <c r="J353" s="58"/>
      <c r="K353" s="58"/>
      <c r="L353" s="58"/>
      <c r="M353" s="58"/>
    </row>
    <row r="354" spans="3:13" x14ac:dyDescent="0.25">
      <c r="C354" s="58"/>
      <c r="D354" s="58"/>
      <c r="E354" s="58"/>
      <c r="F354" s="58"/>
      <c r="G354" s="58"/>
      <c r="H354" s="58"/>
      <c r="I354" s="58"/>
      <c r="J354" s="58"/>
      <c r="K354" s="58"/>
      <c r="L354" s="58"/>
      <c r="M354" s="58"/>
    </row>
    <row r="355" spans="3:13" x14ac:dyDescent="0.25">
      <c r="C355" s="58"/>
      <c r="D355" s="58"/>
      <c r="E355" s="58"/>
      <c r="F355" s="58"/>
      <c r="G355" s="58"/>
      <c r="H355" s="58"/>
      <c r="I355" s="58"/>
      <c r="J355" s="58"/>
      <c r="K355" s="58"/>
      <c r="L355" s="58"/>
      <c r="M355" s="58"/>
    </row>
    <row r="356" spans="3:13" x14ac:dyDescent="0.25">
      <c r="C356" s="58"/>
      <c r="D356" s="58"/>
      <c r="E356" s="58"/>
      <c r="F356" s="58"/>
      <c r="G356" s="58"/>
      <c r="H356" s="58"/>
      <c r="I356" s="58"/>
      <c r="J356" s="58"/>
      <c r="K356" s="58"/>
      <c r="L356" s="58"/>
      <c r="M356" s="58"/>
    </row>
    <row r="357" spans="3:13" x14ac:dyDescent="0.25">
      <c r="C357" s="58"/>
      <c r="D357" s="58"/>
      <c r="E357" s="58"/>
      <c r="F357" s="58"/>
      <c r="G357" s="58"/>
      <c r="H357" s="58"/>
      <c r="I357" s="58"/>
      <c r="J357" s="58"/>
      <c r="K357" s="58"/>
      <c r="L357" s="58"/>
      <c r="M357" s="58"/>
    </row>
    <row r="358" spans="3:13" x14ac:dyDescent="0.25">
      <c r="C358" s="58"/>
      <c r="D358" s="58"/>
      <c r="E358" s="58"/>
      <c r="F358" s="58"/>
      <c r="G358" s="58"/>
      <c r="H358" s="58"/>
      <c r="I358" s="58"/>
      <c r="J358" s="58"/>
      <c r="K358" s="58"/>
      <c r="L358" s="58"/>
      <c r="M358" s="58"/>
    </row>
    <row r="359" spans="3:13" x14ac:dyDescent="0.25">
      <c r="C359" s="58"/>
      <c r="D359" s="58"/>
      <c r="E359" s="58"/>
      <c r="F359" s="58"/>
      <c r="G359" s="58"/>
      <c r="H359" s="58"/>
      <c r="I359" s="58"/>
      <c r="J359" s="58"/>
      <c r="K359" s="58"/>
      <c r="L359" s="58"/>
      <c r="M359" s="58"/>
    </row>
    <row r="360" spans="3:13" x14ac:dyDescent="0.25">
      <c r="C360" s="58"/>
      <c r="D360" s="58"/>
      <c r="E360" s="58"/>
      <c r="F360" s="58"/>
      <c r="G360" s="58"/>
      <c r="H360" s="58"/>
      <c r="I360" s="58"/>
      <c r="J360" s="58"/>
      <c r="K360" s="58"/>
      <c r="L360" s="58"/>
      <c r="M360" s="58"/>
    </row>
    <row r="361" spans="3:13" x14ac:dyDescent="0.25">
      <c r="C361" s="58"/>
      <c r="D361" s="58"/>
      <c r="E361" s="58"/>
      <c r="F361" s="58"/>
      <c r="G361" s="58"/>
      <c r="H361" s="58"/>
      <c r="I361" s="58"/>
      <c r="J361" s="58"/>
      <c r="K361" s="58"/>
      <c r="L361" s="58"/>
      <c r="M361" s="58"/>
    </row>
    <row r="362" spans="3:13" x14ac:dyDescent="0.25">
      <c r="C362" s="58"/>
      <c r="D362" s="58"/>
      <c r="E362" s="58"/>
      <c r="F362" s="58"/>
      <c r="G362" s="58"/>
      <c r="H362" s="58"/>
      <c r="I362" s="58"/>
      <c r="J362" s="58"/>
      <c r="K362" s="58"/>
      <c r="L362" s="58"/>
      <c r="M362" s="58"/>
    </row>
    <row r="363" spans="3:13" x14ac:dyDescent="0.25">
      <c r="C363" s="58"/>
      <c r="D363" s="58"/>
      <c r="E363" s="58"/>
      <c r="F363" s="58"/>
      <c r="G363" s="58"/>
      <c r="H363" s="58"/>
      <c r="I363" s="58"/>
      <c r="J363" s="58"/>
      <c r="K363" s="58"/>
      <c r="L363" s="58"/>
      <c r="M363" s="58"/>
    </row>
    <row r="364" spans="3:13" x14ac:dyDescent="0.25">
      <c r="C364" s="58"/>
      <c r="D364" s="58"/>
      <c r="E364" s="58"/>
      <c r="F364" s="58"/>
      <c r="G364" s="58"/>
      <c r="H364" s="58"/>
      <c r="I364" s="58"/>
      <c r="J364" s="58"/>
      <c r="K364" s="58"/>
      <c r="L364" s="58"/>
      <c r="M364" s="58"/>
    </row>
    <row r="365" spans="3:13" x14ac:dyDescent="0.25">
      <c r="C365" s="58"/>
      <c r="D365" s="58"/>
      <c r="E365" s="58"/>
      <c r="F365" s="58"/>
      <c r="G365" s="58"/>
      <c r="H365" s="58"/>
      <c r="I365" s="58"/>
      <c r="J365" s="58"/>
      <c r="K365" s="58"/>
      <c r="L365" s="58"/>
      <c r="M365" s="58"/>
    </row>
    <row r="366" spans="3:13" x14ac:dyDescent="0.25">
      <c r="C366" s="58"/>
      <c r="D366" s="58"/>
      <c r="E366" s="58"/>
      <c r="F366" s="58"/>
      <c r="G366" s="58"/>
      <c r="H366" s="58"/>
      <c r="I366" s="58"/>
      <c r="J366" s="58"/>
      <c r="K366" s="58"/>
      <c r="L366" s="58"/>
      <c r="M366" s="58"/>
    </row>
    <row r="367" spans="3:13" x14ac:dyDescent="0.25">
      <c r="C367" s="58"/>
      <c r="D367" s="58"/>
      <c r="E367" s="58"/>
      <c r="F367" s="58"/>
      <c r="G367" s="58"/>
      <c r="H367" s="58"/>
      <c r="I367" s="58"/>
      <c r="J367" s="58"/>
      <c r="K367" s="58"/>
      <c r="L367" s="58"/>
      <c r="M367" s="58"/>
    </row>
    <row r="368" spans="3:13" x14ac:dyDescent="0.25">
      <c r="C368" s="58"/>
      <c r="D368" s="58"/>
      <c r="E368" s="58"/>
      <c r="F368" s="58"/>
      <c r="G368" s="58"/>
      <c r="H368" s="58"/>
      <c r="I368" s="58"/>
      <c r="J368" s="58"/>
      <c r="K368" s="58"/>
      <c r="L368" s="58"/>
      <c r="M368" s="58"/>
    </row>
    <row r="369" spans="3:13" x14ac:dyDescent="0.25">
      <c r="C369" s="58"/>
      <c r="D369" s="58"/>
      <c r="E369" s="58"/>
      <c r="F369" s="58"/>
      <c r="G369" s="58"/>
      <c r="H369" s="58"/>
      <c r="I369" s="58"/>
      <c r="J369" s="58"/>
      <c r="K369" s="58"/>
      <c r="L369" s="58"/>
      <c r="M369" s="58"/>
    </row>
    <row r="370" spans="3:13" x14ac:dyDescent="0.25">
      <c r="C370" s="58"/>
      <c r="D370" s="58"/>
      <c r="E370" s="58"/>
      <c r="F370" s="58"/>
      <c r="G370" s="58"/>
      <c r="H370" s="58"/>
      <c r="I370" s="58"/>
      <c r="J370" s="58"/>
      <c r="K370" s="58"/>
      <c r="L370" s="58"/>
      <c r="M370" s="58"/>
    </row>
    <row r="371" spans="3:13" x14ac:dyDescent="0.25">
      <c r="C371" s="58"/>
      <c r="D371" s="58"/>
      <c r="E371" s="58"/>
      <c r="F371" s="58"/>
      <c r="G371" s="58"/>
      <c r="H371" s="58"/>
      <c r="I371" s="58"/>
      <c r="J371" s="58"/>
      <c r="K371" s="58"/>
      <c r="L371" s="58"/>
      <c r="M371" s="58"/>
    </row>
    <row r="372" spans="3:13" x14ac:dyDescent="0.25">
      <c r="C372" s="58"/>
      <c r="D372" s="58"/>
      <c r="E372" s="58"/>
      <c r="F372" s="58"/>
      <c r="G372" s="58"/>
      <c r="H372" s="58"/>
      <c r="I372" s="58"/>
      <c r="J372" s="58"/>
      <c r="K372" s="58"/>
      <c r="L372" s="58"/>
      <c r="M372" s="58"/>
    </row>
    <row r="373" spans="3:13" x14ac:dyDescent="0.25">
      <c r="C373" s="58"/>
      <c r="D373" s="58"/>
      <c r="E373" s="58"/>
      <c r="F373" s="58"/>
      <c r="G373" s="58"/>
      <c r="H373" s="58"/>
      <c r="I373" s="58"/>
      <c r="J373" s="58"/>
      <c r="K373" s="58"/>
      <c r="L373" s="58"/>
      <c r="M373" s="58"/>
    </row>
    <row r="374" spans="3:13" x14ac:dyDescent="0.25">
      <c r="C374" s="58"/>
      <c r="D374" s="58"/>
      <c r="E374" s="58"/>
      <c r="F374" s="58"/>
      <c r="G374" s="58"/>
      <c r="H374" s="58"/>
      <c r="I374" s="58"/>
      <c r="J374" s="58"/>
      <c r="K374" s="58"/>
      <c r="L374" s="58"/>
      <c r="M374" s="58"/>
    </row>
    <row r="375" spans="3:13" x14ac:dyDescent="0.25">
      <c r="C375" s="58"/>
      <c r="D375" s="58"/>
      <c r="E375" s="58"/>
      <c r="F375" s="58"/>
      <c r="G375" s="58"/>
      <c r="H375" s="58"/>
      <c r="I375" s="58"/>
      <c r="J375" s="58"/>
      <c r="K375" s="58"/>
      <c r="L375" s="58"/>
      <c r="M375" s="58"/>
    </row>
    <row r="376" spans="3:13" x14ac:dyDescent="0.25">
      <c r="C376" s="58"/>
      <c r="D376" s="58"/>
      <c r="E376" s="58"/>
      <c r="F376" s="58"/>
      <c r="G376" s="58"/>
      <c r="H376" s="58"/>
      <c r="I376" s="58"/>
      <c r="J376" s="58"/>
      <c r="K376" s="58"/>
      <c r="L376" s="58"/>
      <c r="M376" s="58"/>
    </row>
    <row r="377" spans="3:13" x14ac:dyDescent="0.25">
      <c r="C377" s="58"/>
      <c r="D377" s="58"/>
      <c r="E377" s="58"/>
      <c r="F377" s="58"/>
      <c r="G377" s="58"/>
      <c r="H377" s="58"/>
      <c r="I377" s="58"/>
      <c r="J377" s="58"/>
      <c r="K377" s="58"/>
      <c r="L377" s="58"/>
      <c r="M377" s="58"/>
    </row>
    <row r="378" spans="3:13" x14ac:dyDescent="0.25">
      <c r="C378" s="58"/>
      <c r="D378" s="58"/>
      <c r="E378" s="58"/>
      <c r="F378" s="58"/>
      <c r="G378" s="58"/>
      <c r="H378" s="58"/>
      <c r="I378" s="58"/>
      <c r="J378" s="58"/>
      <c r="K378" s="58"/>
      <c r="L378" s="58"/>
      <c r="M378" s="58"/>
    </row>
    <row r="379" spans="3:13" x14ac:dyDescent="0.25">
      <c r="C379" s="58"/>
      <c r="D379" s="58"/>
      <c r="E379" s="58"/>
      <c r="F379" s="58"/>
      <c r="G379" s="58"/>
      <c r="H379" s="58"/>
      <c r="I379" s="58"/>
      <c r="J379" s="58"/>
      <c r="K379" s="58"/>
      <c r="L379" s="58"/>
      <c r="M379" s="58"/>
    </row>
    <row r="380" spans="3:13" x14ac:dyDescent="0.25">
      <c r="C380" s="58"/>
      <c r="D380" s="58"/>
      <c r="E380" s="58"/>
      <c r="F380" s="58"/>
      <c r="G380" s="58"/>
      <c r="H380" s="58"/>
      <c r="I380" s="58"/>
      <c r="J380" s="58"/>
      <c r="K380" s="58"/>
      <c r="L380" s="58"/>
      <c r="M380" s="58"/>
    </row>
    <row r="381" spans="3:13" x14ac:dyDescent="0.25">
      <c r="C381" s="58"/>
      <c r="D381" s="58"/>
      <c r="E381" s="58"/>
      <c r="F381" s="58"/>
      <c r="G381" s="58"/>
      <c r="H381" s="58"/>
      <c r="I381" s="58"/>
      <c r="J381" s="58"/>
      <c r="K381" s="58"/>
      <c r="L381" s="58"/>
      <c r="M381" s="58"/>
    </row>
  </sheetData>
  <mergeCells count="2">
    <mergeCell ref="B1:G1"/>
    <mergeCell ref="M1:M4"/>
  </mergeCells>
  <conditionalFormatting sqref="P34">
    <cfRule type="cellIs" dxfId="0" priority="2" stopIfTrue="1" operator="greaterThan">
      <formula>0</formula>
    </cfRule>
  </conditionalFormatting>
  <conditionalFormatting sqref="E10:G181">
    <cfRule type="colorScale" priority="1">
      <colorScale>
        <cfvo type="min"/>
        <cfvo type="percentile" val="50"/>
        <cfvo type="max"/>
        <color rgb="FFF8696B"/>
        <color rgb="FFFCFCFF"/>
        <color rgb="FF63BE7B"/>
      </colorScale>
    </cfRule>
  </conditionalFormatting>
  <dataValidations count="1">
    <dataValidation type="list" allowBlank="1" showInputMessage="1" showErrorMessage="1" sqref="M6" xr:uid="{E957EFA2-6BB5-4E63-9EDB-B86E1B43DAB7}">
      <formula1>$E$7:$G$7</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Template</vt:lpstr>
      <vt:lpstr>Instructions</vt:lpstr>
      <vt:lpstr>Example</vt:lpstr>
      <vt:lpstr>Instructions!_Hlk38561442</vt:lpstr>
      <vt:lpstr>Scenario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2020-04-22T15:23:57Z</dcterms:created>
  <dcterms:modified xsi:type="dcterms:W3CDTF">2020-04-27T14:55:37Z</dcterms:modified>
</cp:coreProperties>
</file>